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xl/tables/table6.xml" ContentType="application/vnd.openxmlformats-officedocument.spreadsheetml.table+xml"/>
  <Override PartName="/xl/queryTables/queryTable5.xml" ContentType="application/vnd.openxmlformats-officedocument.spreadsheetml.queryTable+xml"/>
  <Override PartName="/xl/tables/table7.xml" ContentType="application/vnd.openxmlformats-officedocument.spreadsheetml.table+xml"/>
  <Override PartName="/xl/queryTables/queryTable6.xml" ContentType="application/vnd.openxmlformats-officedocument.spreadsheetml.queryTable+xml"/>
  <Override PartName="/xl/tables/table8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jherrera\Downloads\"/>
    </mc:Choice>
  </mc:AlternateContent>
  <xr:revisionPtr revIDLastSave="0" documentId="8_{72D5857F-B528-4343-8603-5DC815960B3B}" xr6:coauthVersionLast="47" xr6:coauthVersionMax="47" xr10:uidLastSave="{00000000-0000-0000-0000-000000000000}"/>
  <workbookProtection workbookAlgorithmName="SHA-512" workbookHashValue="2O5U2V+KRS/hJPK4qQeViRKicFg06EvSKwwyyycAFojTb1Jt37H/RjFJr1FY+x9Z3RBi9wUXl1oLHkmkVqa6mQ==" workbookSaltValue="3MFqdrNJEOrl1fIz5yOxwg==" workbookSpinCount="100000" lockStructure="1"/>
  <bookViews>
    <workbookView xWindow="38280" yWindow="-120" windowWidth="29040" windowHeight="15720" xr2:uid="{9BFC118A-58B4-477E-97AD-4C292F4E2CC6}"/>
  </bookViews>
  <sheets>
    <sheet name="Budget Modification Form" sheetId="18" r:id="rId1"/>
    <sheet name="Pivot_BudgetOnly" sheetId="49" state="hidden" r:id="rId2"/>
    <sheet name="Date Range for Forms" sheetId="43" state="hidden" r:id="rId3"/>
    <sheet name="Budget form_SAMPLE PAGE" sheetId="20" state="hidden" r:id="rId4"/>
    <sheet name="MPCodeList" sheetId="47" state="hidden" r:id="rId5"/>
    <sheet name="Chartfields" sheetId="24" state="hidden" r:id="rId6"/>
    <sheet name="IFR_Chartfields" sheetId="44" state="hidden" r:id="rId7"/>
    <sheet name="OptionalCodes" sheetId="41" state="hidden" r:id="rId8"/>
    <sheet name="Level1" sheetId="36" state="hidden" r:id="rId9"/>
    <sheet name="Level2" sheetId="37" state="hidden" r:id="rId10"/>
    <sheet name="Level3" sheetId="38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'Budget form_SAMPLE PAGE'!$Z$3:$AC$425</definedName>
    <definedName name="_xlnm._FilterDatabase" localSheetId="0" hidden="1">'Budget Modification Form'!$W$3:$Y$425</definedName>
    <definedName name="_xlnm._FilterDatabase" localSheetId="6" hidden="1">IFR_Chartfields!$A$1:$G$1</definedName>
    <definedName name="Acad._Aff." localSheetId="3">#REF!</definedName>
    <definedName name="Acad_Aff_BCF">#REF!</definedName>
    <definedName name="Acad_Aff_ExeGlobal">#REF!</definedName>
    <definedName name="Acad_Aff_NTL">#REF!</definedName>
    <definedName name="AccountType">'Budget Modification Form'!$W$4:$W$10</definedName>
    <definedName name="AcctInfo" localSheetId="3">'[1]Budget form'!#REF!</definedName>
    <definedName name="AcctInfo">[2]Source!$F$2:$G$195</definedName>
    <definedName name="Action">'Budget Modification Form'!$V$4:$V$8</definedName>
    <definedName name="Allocation">'Budget Modification Form'!$Y$4:$Y$7</definedName>
    <definedName name="Assignment">'[3]Business Unit Dropdown List'!$H$2:$H$19</definedName>
    <definedName name="Assignment2">#REF!</definedName>
    <definedName name="AssmtNum">'[3]Business Unit Dropdown List'!$I$2:$I$5</definedName>
    <definedName name="BAR03VPSA">'[4]Crosswalk NTL Prgrm-Project_JH'!$F$103:$F$106</definedName>
    <definedName name="BCF_BCF">#REF!</definedName>
    <definedName name="Bert_Wasserman_Dept_Eco_and_Fin" localSheetId="3">'Budget form_SAMPLE PAGE'!#REF!</definedName>
    <definedName name="Bert_Wasserman_Dept_Eco_and_Fin">'[5]Budget form-ALL'!#REF!</definedName>
    <definedName name="BusinessUnit">'[3]Business Unit Dropdown List'!$B$2:$B$8</definedName>
    <definedName name="Communications_BCF">#REF!</definedName>
    <definedName name="Date">[6]Source!$H$2:$H$1950</definedName>
    <definedName name="DateRange">Date_Range_for_Forms[Date]</definedName>
    <definedName name="Dates">'Date Range for Forms'!$C$2:$C$95</definedName>
    <definedName name="DropBy">[2]Source!$B$41:$B$42</definedName>
    <definedName name="EXPCODES" localSheetId="3">'[1]Budget form'!#REF!</definedName>
    <definedName name="EXPCODES">[2]Source!$J$2:$L$859</definedName>
    <definedName name="EXPCOM">[2]Source!$A$32:$B$36</definedName>
    <definedName name="ExpenseDescr">[6]Source!#REF!</definedName>
    <definedName name="ExpenseName">#REF!</definedName>
    <definedName name="ExpenseNames">[6]!ExpenseAccts[Expense Description]</definedName>
    <definedName name="ExpenseNumber">#REF!</definedName>
    <definedName name="EXPtitles">[2]Source!$E$1:$E$1</definedName>
    <definedName name="ExternalData_1" localSheetId="5" hidden="1">Chartfields!$A$1:$T$154</definedName>
    <definedName name="ExternalData_1" localSheetId="2" hidden="1">'Date Range for Forms'!$A$1:$A$338</definedName>
    <definedName name="ExternalData_1" localSheetId="8" hidden="1">Level1!$A$1:$A$3</definedName>
    <definedName name="ExternalData_1" localSheetId="9" hidden="1">Level2!$A$1:$B$15</definedName>
    <definedName name="ExternalData_1" localSheetId="10" hidden="1">Level3!$A$1:$W$21</definedName>
    <definedName name="ExternalData_1" localSheetId="7" hidden="1">OptionalCodes!$A$1:$E$62</definedName>
    <definedName name="ExternalData_2" localSheetId="4" hidden="1">MPCodeList!$A$1:$U$141</definedName>
    <definedName name="Fieldheads">[2]Source!$R$2:$Y$4</definedName>
    <definedName name="fiscalyear">'Date Range for Forms'!$F$2:$F$7</definedName>
    <definedName name="Fundhead" localSheetId="3">'Budget form_SAMPLE PAGE'!#REF!</definedName>
    <definedName name="Heading" localSheetId="3">'Budget form_SAMPLE PAGE'!#REF!</definedName>
    <definedName name="Heading">[2]Source!$R$2:$S$4</definedName>
    <definedName name="IFR">[7]IFR!$B$5:$B$11</definedName>
    <definedName name="Ledger" localSheetId="3">'Budget form_SAMPLE PAGE'!$V$5:$V$7</definedName>
    <definedName name="Ledger" localSheetId="0">'Budget Modification Form'!#REF!</definedName>
    <definedName name="Library_BCF">#REF!</definedName>
    <definedName name="list_level1">Level_1[Column1]</definedName>
    <definedName name="list_level2">INDEX(tmp_list_level2,1):INDEX(tmp_list_level2,COUNTA(tmp_list_level2))</definedName>
    <definedName name="list_level3">INDEX(tmp_list_level3,1):INDEX(tmp_list_level3,COUNTA(tmp_list_level3))</definedName>
    <definedName name="MSPIA" localSheetId="3">#REF!</definedName>
    <definedName name="MSPIA_BCF">#REF!</definedName>
    <definedName name="MSPIA_ExeGlobal">#REF!</definedName>
    <definedName name="MSPIA_NTL">#REF!</definedName>
    <definedName name="Non_Tax_Levy_Assoc">'[8]Bar03 Tree Linked'!$B$7:$B$19</definedName>
    <definedName name="Non_Tax_Levy_AUX">'[8]Non Tax-Levy'!$F$141:$F$143</definedName>
    <definedName name="Non_Tax_Levy_ELC">'[8]Non Tax-Levy'!$F$104</definedName>
    <definedName name="OCA_BCF">#REF!</definedName>
    <definedName name="OCM" localSheetId="3">'Budget form_SAMPLE PAGE'!#REF!</definedName>
    <definedName name="OptDescr">OptCodes[Program, Spec Init, Fnd Src, OU Description]</definedName>
    <definedName name="PaymentInterval">'[3]Business Unit Dropdown List'!$A$2:$A$6</definedName>
    <definedName name="President" localSheetId="3">#REF!</definedName>
    <definedName name="President_BCF">#REF!</definedName>
    <definedName name="President_NTL">#REF!</definedName>
    <definedName name="_xlnm.Print_Area" localSheetId="3">'Budget form_SAMPLE PAGE'!$A$1:$T$30</definedName>
    <definedName name="_xlnm.Print_Area" localSheetId="0">'Budget Modification Form'!$A$1:$T$30</definedName>
    <definedName name="Program">[2]Source!$A$31:$A$35</definedName>
    <definedName name="Starr_Career_BCF">#REF!</definedName>
    <definedName name="Tax_Levy">'[7]Tax Levy'!$A$3:$A$14</definedName>
    <definedName name="techfee">OptionalCodes!$H$2:$H$10</definedName>
    <definedName name="TLCodes">#REF!</definedName>
    <definedName name="tmp_list_level2">INDEX(Level_2[],,MATCH('Budget Modification Form'!$C$7:$E$7&amp;"",Level_2[#Headers],0))</definedName>
    <definedName name="tmp_list_level3">INDEX(Level_3[],0,MATCH('Budget Modification Form'!$C$7:$E$7&amp;"\"&amp;'Budget Modification Form'!$B1,Level_3[#Headers],0))</definedName>
    <definedName name="VPAF" localSheetId="3">#REF!</definedName>
    <definedName name="VPAF_NTL">#REF!</definedName>
    <definedName name="VPCA" localSheetId="3">#REF!</definedName>
    <definedName name="VPCA_NTL">#REF!</definedName>
    <definedName name="VPEM" localSheetId="3">#REF!</definedName>
    <definedName name="VPEM_BCF">#REF!</definedName>
    <definedName name="VPEM_NTL">#REF!</definedName>
    <definedName name="VPISD_NTL">#REF!</definedName>
    <definedName name="VPSA" localSheetId="3">#REF!</definedName>
    <definedName name="VPSA_BCF">#REF!</definedName>
    <definedName name="VPSA_NTL">#REF!</definedName>
    <definedName name="WCIB_BCF">#REF!</definedName>
    <definedName name="WSAS" localSheetId="3">#REF!</definedName>
    <definedName name="WSAS_BCF">#REF!</definedName>
    <definedName name="WSAS_NTL">#REF!</definedName>
    <definedName name="ZSB" localSheetId="3">#REF!</definedName>
    <definedName name="ZSB_BCF">#REF!</definedName>
    <definedName name="ZSB_ExeGlobal">#REF!</definedName>
    <definedName name="ZSB_NTL">#REF!</definedName>
  </definedNames>
  <calcPr calcId="191028"/>
  <pivotCaches>
    <pivotCache cacheId="26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5" i="18" l="1"/>
  <c r="T16" i="18"/>
  <c r="T17" i="18"/>
  <c r="T18" i="18"/>
  <c r="T19" i="18"/>
  <c r="T20" i="18"/>
  <c r="T21" i="18"/>
  <c r="U21" i="18"/>
  <c r="J22" i="18"/>
  <c r="M13" i="18"/>
  <c r="M14" i="18"/>
  <c r="T14" i="18" s="1"/>
  <c r="M15" i="18"/>
  <c r="M16" i="18"/>
  <c r="N16" i="18" s="1"/>
  <c r="M17" i="18"/>
  <c r="Q17" i="18" s="1"/>
  <c r="M18" i="18"/>
  <c r="N18" i="18" s="1"/>
  <c r="M19" i="18"/>
  <c r="O19" i="18" s="1"/>
  <c r="M20" i="18"/>
  <c r="N20" i="18" s="1"/>
  <c r="N15" i="18" l="1"/>
  <c r="O17" i="18"/>
  <c r="Q15" i="18"/>
  <c r="P20" i="18"/>
  <c r="O20" i="18"/>
  <c r="Q18" i="18"/>
  <c r="N17" i="18"/>
  <c r="P15" i="18"/>
  <c r="O15" i="18"/>
  <c r="O18" i="18"/>
  <c r="Q16" i="18"/>
  <c r="Q20" i="18"/>
  <c r="N19" i="18"/>
  <c r="P17" i="18"/>
  <c r="P18" i="18"/>
  <c r="Q19" i="18"/>
  <c r="P16" i="18"/>
  <c r="P19" i="18"/>
  <c r="O16" i="18"/>
  <c r="W13" i="18" l="1" a="1"/>
  <c r="W13" i="18" s="1"/>
  <c r="K3" i="18" l="1"/>
  <c r="C8" i="18" l="1"/>
  <c r="P14" i="18" l="1"/>
  <c r="Q14" i="18"/>
  <c r="O14" i="18"/>
  <c r="N14" i="18"/>
  <c r="R20" i="18"/>
  <c r="U20" i="18" s="1"/>
  <c r="R19" i="18"/>
  <c r="U19" i="18" s="1"/>
  <c r="R17" i="18"/>
  <c r="U17" i="18" s="1"/>
  <c r="R16" i="18"/>
  <c r="U16" i="18" s="1"/>
  <c r="R15" i="18"/>
  <c r="U15" i="18" s="1"/>
  <c r="R14" i="18"/>
  <c r="U14" i="18" s="1"/>
  <c r="R13" i="18"/>
  <c r="R18" i="18"/>
  <c r="U18" i="18" s="1"/>
  <c r="U13" i="18" l="1"/>
  <c r="T13" i="18"/>
  <c r="K4" i="18"/>
  <c r="N13" i="18" l="1"/>
  <c r="Q13" i="18"/>
  <c r="P13" i="18"/>
  <c r="O13" i="18"/>
  <c r="H22" i="20"/>
  <c r="K20" i="20"/>
  <c r="N20" i="20" s="1"/>
  <c r="K19" i="20"/>
  <c r="N19" i="20" s="1"/>
  <c r="K18" i="20"/>
  <c r="P18" i="20" s="1"/>
  <c r="K17" i="20"/>
  <c r="P17" i="20" s="1"/>
  <c r="K16" i="20"/>
  <c r="N16" i="20" s="1"/>
  <c r="K15" i="20"/>
  <c r="Q15" i="20" s="1"/>
  <c r="K14" i="20"/>
  <c r="P14" i="20" s="1"/>
  <c r="K13" i="20"/>
  <c r="P13" i="20" s="1"/>
  <c r="C8" i="20"/>
  <c r="R19" i="20" l="1"/>
  <c r="Q17" i="20"/>
  <c r="N18" i="20"/>
  <c r="R20" i="20"/>
  <c r="N15" i="20"/>
  <c r="M13" i="20"/>
  <c r="O13" i="20" s="1"/>
  <c r="M14" i="20"/>
  <c r="O14" i="20" s="1"/>
  <c r="R16" i="20"/>
  <c r="R17" i="20"/>
  <c r="Q18" i="20"/>
  <c r="Q13" i="20"/>
  <c r="N14" i="20"/>
  <c r="R14" i="20"/>
  <c r="R18" i="20"/>
  <c r="R13" i="20"/>
  <c r="Q14" i="20"/>
  <c r="R15" i="20"/>
  <c r="M17" i="20"/>
  <c r="O17" i="20" s="1"/>
  <c r="M18" i="20"/>
  <c r="O18" i="20" s="1"/>
  <c r="P16" i="20"/>
  <c r="M16" i="20" s="1"/>
  <c r="O16" i="20" s="1"/>
  <c r="P20" i="20"/>
  <c r="N13" i="20"/>
  <c r="P15" i="20"/>
  <c r="M15" i="20" s="1"/>
  <c r="O15" i="20" s="1"/>
  <c r="Q16" i="20"/>
  <c r="N17" i="20"/>
  <c r="P19" i="20"/>
  <c r="M20" i="20"/>
  <c r="O20" i="20" s="1"/>
  <c r="Q20" i="20"/>
  <c r="M19" i="20"/>
  <c r="O19" i="20" s="1"/>
  <c r="Q19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K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  <comment ref="B13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Please choose a division from the drop down menu
</t>
        </r>
      </text>
    </comment>
    <comment ref="M13" authorId="1" shapeId="0" xr:uid="{080598BE-88AE-4EE5-B3A2-2BC2D02BBDC9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4" authorId="1" shapeId="0" xr:uid="{6DADFA3D-7559-44FD-A8E8-8D6D7963641C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5" authorId="1" shapeId="0" xr:uid="{FB46263E-8221-438E-A2E4-7B49C1C8BACD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6" authorId="1" shapeId="0" xr:uid="{7CE78CD4-6245-4E61-8684-248D377A12F7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7" authorId="1" shapeId="0" xr:uid="{FDBB4800-EE85-41D3-AEB2-4102ACD0D359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8" authorId="1" shapeId="0" xr:uid="{3959C2DD-46FD-48AD-87C8-66F9CC98AD78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19" authorId="1" shapeId="0" xr:uid="{D6CFD112-6C0B-443A-9A5B-EDAAE9FE10E6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M20" authorId="1" shapeId="0" xr:uid="{94EE717D-7AD8-4F50-998B-16B55F5C39BB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K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Chartfields" description="Connection to the 'Chartfields' query in the workbook." type="5" refreshedVersion="8" background="1" saveData="1">
    <dbPr connection="Provider=Microsoft.Mashup.OleDb.1;Data Source=$Workbook$;Location=Chartfields;Extended Properties=&quot;&quot;" command="SELECT * FROM [Chartfields]"/>
  </connection>
  <connection id="2" xr16:uid="{00000000-0015-0000-FFFF-FFFF01000000}" keepAlive="1" name="Query - columnList" description="Connection to the 'columnList' query in the workbook." type="5" refreshedVersion="0" background="1">
    <dbPr connection="Provider=Microsoft.Mashup.OleDb.1;Data Source=$Workbook$;Location=columnList;Extended Properties=&quot;&quot;" command="SELECT * FROM [columnList]"/>
  </connection>
  <connection id="3" xr16:uid="{00000000-0015-0000-FFFF-FFFF02000000}" keepAlive="1" name="Query - columnList (2)" description="Connection to the 'columnList (2)' query in the workbook." type="5" refreshedVersion="0" background="1">
    <dbPr connection="Provider=Microsoft.Mashup.OleDb.1;Data Source=$Workbook$;Location=&quot;columnList (2)&quot;;Extended Properties=&quot;&quot;" command="SELECT * FROM [columnList (2)]"/>
  </connection>
  <connection id="4" xr16:uid="{00000000-0015-0000-FFFF-FFFF03000000}" keepAlive="1" name="Query - columnList (3)" description="Connection to the 'columnList (3)' query in the workbook." type="5" refreshedVersion="0" background="1">
    <dbPr connection="Provider=Microsoft.Mashup.OleDb.1;Data Source=$Workbook$;Location=&quot;columnList (3)&quot;;Extended Properties=&quot;&quot;" command="SELECT * FROM [columnList (3)]"/>
  </connection>
  <connection id="5" xr16:uid="{00000000-0015-0000-FFFF-FFFF04000000}" keepAlive="1" name="Query - CombinationsForLevel" description="Connection to the 'CombinationsForLevel' query in the workbook." type="5" refreshedVersion="0" background="1">
    <dbPr connection="Provider=Microsoft.Mashup.OleDb.1;Data Source=$Workbook$;Location=CombinationsForLevel;Extended Properties=&quot;&quot;" command="SELECT * FROM [CombinationsForLevel]"/>
  </connection>
  <connection id="6" xr16:uid="{00000000-0015-0000-FFFF-FFFF05000000}" keepAlive="1" name="Query - CombinationsForLevel (2)" description="Connection to the 'CombinationsForLevel (2)' query in the workbook." type="5" refreshedVersion="0" background="1">
    <dbPr connection="Provider=Microsoft.Mashup.OleDb.1;Data Source=$Workbook$;Location=&quot;CombinationsForLevel (2)&quot;;Extended Properties=&quot;&quot;" command="SELECT * FROM [CombinationsForLevel (2)]"/>
  </connection>
  <connection id="7" xr16:uid="{00000000-0015-0000-FFFF-FFFF06000000}" keepAlive="1" name="Query - CombinationsForLevel (3)" description="Connection to the 'CombinationsForLevel (3)' query in the workbook." type="5" refreshedVersion="0" background="1">
    <dbPr connection="Provider=Microsoft.Mashup.OleDb.1;Data Source=$Workbook$;Location=&quot;CombinationsForLevel (3)&quot;;Extended Properties=&quot;&quot;" command="SELECT * FROM [CombinationsForLevel (3)]"/>
  </connection>
  <connection id="8" xr16:uid="{257E4D9F-8DB1-4735-B218-D31AA0A63B29}" keepAlive="1" name="Query - Date Range for Forms" description="Connection to the 'Date Range for Forms' query in the workbook." type="5" refreshedVersion="8" background="1" saveData="1">
    <dbPr connection="Provider=Microsoft.Mashup.OleDb.1;Data Source=$Workbook$;Location=&quot;Date Range for Forms&quot;;Extended Properties=&quot;&quot;" command="SELECT * FROM [Date Range for Forms]"/>
  </connection>
  <connection id="9" xr16:uid="{73B2D7A0-8423-4BE0-BCCC-F356E5264B72}" keepAlive="1" name="Query - IFRChartfields_dl" description="Connection to the 'IFRChartfields_dl' query in the workbook." type="5" refreshedVersion="0" background="1">
    <dbPr connection="Provider=Microsoft.Mashup.OleDb.1;Data Source=$Workbook$;Location=IFRChartfields_dl;Extended Properties=&quot;&quot;" command="SELECT * FROM [IFRChartfields_dl]"/>
  </connection>
  <connection id="10" xr16:uid="{2FC2D6AA-9FC6-42E5-8611-7220CC33CE4B}" keepAlive="1" name="Query - IFRMerge" description="Connection to the 'IFRMerge' query in the workbook." type="5" refreshedVersion="8" background="1" saveData="1">
    <dbPr connection="Provider=Microsoft.Mashup.OleDb.1;Data Source=$Workbook$;Location=IFRMerge;Extended Properties=&quot;&quot;" command="SELECT * FROM [IFRMerge]"/>
  </connection>
  <connection id="11" xr16:uid="{00000000-0015-0000-FFFF-FFFF08000000}" keepAlive="1" name="Query - Level 1" description="Connection to the 'Level 1' query in the workbook." type="5" refreshedVersion="8" background="1" saveData="1">
    <dbPr connection="Provider=Microsoft.Mashup.OleDb.1;Data Source=$Workbook$;Location=&quot;Level 1&quot;;Extended Properties=&quot;&quot;" command="SELECT * FROM [Level 1]"/>
  </connection>
  <connection id="12" xr16:uid="{00000000-0015-0000-FFFF-FFFF09000000}" keepAlive="1" name="Query - Level 2" description="Connection to the 'Level 2' query in the workbook." type="5" refreshedVersion="8" background="1" saveData="1">
    <dbPr connection="Provider=Microsoft.Mashup.OleDb.1;Data Source=$Workbook$;Location=&quot;Level 2&quot;;Extended Properties=&quot;&quot;" command="SELECT * FROM [Level 2]"/>
  </connection>
  <connection id="13" xr16:uid="{00000000-0015-0000-FFFF-FFFF0A000000}" keepAlive="1" name="Query - Level 3" description="Connection to the 'Level 3' query in the workbook." type="5" refreshedVersion="8" background="1" saveData="1">
    <dbPr connection="Provider=Microsoft.Mashup.OleDb.1;Data Source=$Workbook$;Location=&quot;Level 3&quot;;Extended Properties=&quot;&quot;" command="SELECT * FROM [Level 3]"/>
  </connection>
  <connection id="14" xr16:uid="{D71B8430-E9AB-43BF-A93F-9BEC1EE476CE}" keepAlive="1" name="Query - MPCodeList" description="Connection to the 'MPCodeList' query in the workbook." type="5" refreshedVersion="8" background="1" saveData="1">
    <dbPr connection="Provider=Microsoft.Mashup.OleDb.1;Data Source=$Workbook$;Location=MPCodeList;Extended Properties=&quot;&quot;" command="SELECT * FROM [MPCodeList]"/>
  </connection>
  <connection id="15" xr16:uid="{424E1F9A-9B53-4321-B5EF-4D43092B7618}" keepAlive="1" name="Query - OptCodes" description="Connection to the 'OptCodes' query in the workbook." type="5" refreshedVersion="8" background="1" saveData="1">
    <dbPr connection="Provider=Microsoft.Mashup.OleDb.1;Data Source=$Workbook$;Location=OptCodes;Extended Properties=&quot;&quot;" command="SELECT * FROM [OptCodes]"/>
  </connection>
  <connection id="16" xr16:uid="{18F2DC7D-046B-4920-9613-4AF27B0A188E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17" xr16:uid="{976D7939-85B8-4413-9995-FA3711815217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18" xr16:uid="{9F5F3D8A-CD46-474E-8E4D-A2B7A6C10F63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9" xr16:uid="{04516391-9CA0-4D20-94E6-AECC8DB776E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<sst xmlns="http://schemas.openxmlformats.org/spreadsheetml/2006/main" count="5798" uniqueCount="1028">
  <si>
    <t>Action</t>
  </si>
  <si>
    <t>Account Type</t>
  </si>
  <si>
    <t>Affected Fiscal year(s):</t>
  </si>
  <si>
    <t>Allocation</t>
  </si>
  <si>
    <t>Date</t>
  </si>
  <si>
    <t xml:space="preserve">Send all Budget Change Requests to:  </t>
  </si>
  <si>
    <t>BudgetChangeRequest@baruch.cuny.edu</t>
  </si>
  <si>
    <t>Modification</t>
  </si>
  <si>
    <t>Adjunct</t>
  </si>
  <si>
    <t>Current YR only</t>
  </si>
  <si>
    <t>BASE-Unrestricted</t>
  </si>
  <si>
    <t>All requests will be processed ASAP, and an updated Budget file will be saved in the All-Funds Budget &amp; Budget Information drive at the end of the day.</t>
  </si>
  <si>
    <t>New CUNY Funding</t>
  </si>
  <si>
    <t>Non-Teaching Adjuncts</t>
  </si>
  <si>
    <t>Permanent</t>
  </si>
  <si>
    <t>BASE-Restricted</t>
  </si>
  <si>
    <t>1.</t>
  </si>
  <si>
    <t>Ledger:</t>
  </si>
  <si>
    <t>Permanent Mods</t>
  </si>
  <si>
    <t>OTPS</t>
  </si>
  <si>
    <t>INTRA-UNIVERSITY(CUNY Transfers)</t>
  </si>
  <si>
    <t>2.</t>
  </si>
  <si>
    <t>Business Unit:</t>
  </si>
  <si>
    <t>*Requested By:</t>
  </si>
  <si>
    <t xml:space="preserve">                                                                                                                                                                                             </t>
  </si>
  <si>
    <t>Initial Allocation</t>
  </si>
  <si>
    <t>PS Regular</t>
  </si>
  <si>
    <t>3.</t>
  </si>
  <si>
    <t>Action:</t>
  </si>
  <si>
    <t>(One-time and Permanent.  See Comments for detail)</t>
  </si>
  <si>
    <t>*Date</t>
  </si>
  <si>
    <t>Budget Realignment</t>
  </si>
  <si>
    <t>Temp Services</t>
  </si>
  <si>
    <t>4.</t>
  </si>
  <si>
    <t>Allocation:</t>
  </si>
  <si>
    <t>Required for Tax-Levy ONLY</t>
  </si>
  <si>
    <t>Unassigned</t>
  </si>
  <si>
    <t>5. Select a Division</t>
  </si>
  <si>
    <t xml:space="preserve">6.  Department Description </t>
  </si>
  <si>
    <t>8.  Account
Type</t>
  </si>
  <si>
    <t>9. Increase/
(Decrease)</t>
  </si>
  <si>
    <t>Comments (Optional)</t>
  </si>
  <si>
    <t>CUNYFIRST
Dept.
Code</t>
  </si>
  <si>
    <t xml:space="preserve"> Program    Code</t>
  </si>
  <si>
    <t>Major Purpose Code</t>
  </si>
  <si>
    <t xml:space="preserve">  Funding Source</t>
  </si>
  <si>
    <t xml:space="preserve"> Special Initiatives</t>
  </si>
  <si>
    <t xml:space="preserve"> Operating Unit</t>
  </si>
  <si>
    <t xml:space="preserve"> Fund Code</t>
  </si>
  <si>
    <t>Base</t>
  </si>
  <si>
    <t>Excellence Fee</t>
  </si>
  <si>
    <t>Intra-Univ</t>
  </si>
  <si>
    <t>Total:</t>
  </si>
  <si>
    <t>*</t>
  </si>
  <si>
    <t>Modification: Must Net to "0", with the same Allocation</t>
  </si>
  <si>
    <t>New CUNY Funding: Must Provide Budget Document</t>
  </si>
  <si>
    <t>**</t>
  </si>
  <si>
    <t>Intra-University: Funds Provided by other CUNY Entities on a One-time Basis.</t>
  </si>
  <si>
    <t>***</t>
  </si>
  <si>
    <t>N/A Means that the HCM Dept. is not active in CUNYfirst</t>
  </si>
  <si>
    <t>Send all Budget Change Requests to:</t>
  </si>
  <si>
    <t xml:space="preserve">  FY20 BUDGET CHANGE REQUEST</t>
  </si>
  <si>
    <t>Ledger</t>
  </si>
  <si>
    <t>Business Unit</t>
  </si>
  <si>
    <t>Division</t>
  </si>
  <si>
    <t>(Tax-Levy, IFR, and Non Tax-Levy)</t>
  </si>
  <si>
    <t>IFR</t>
  </si>
  <si>
    <t>Bar 01</t>
  </si>
  <si>
    <t>Acad. Aff.</t>
  </si>
  <si>
    <t>Jane Deaux</t>
  </si>
  <si>
    <t>Tax Levy</t>
  </si>
  <si>
    <t>Bar 55</t>
  </si>
  <si>
    <t>OCM</t>
  </si>
  <si>
    <t>Non Tax-Levy</t>
  </si>
  <si>
    <t>Bar 04</t>
  </si>
  <si>
    <t>President</t>
  </si>
  <si>
    <t>MSPIA</t>
  </si>
  <si>
    <t>VPAF</t>
  </si>
  <si>
    <t>VPCA</t>
  </si>
  <si>
    <t>VPEM</t>
  </si>
  <si>
    <t>7. Program, Special Initiative Description, or Funding Source</t>
  </si>
  <si>
    <t>VPISD</t>
  </si>
  <si>
    <t>TL_Acad Aff</t>
  </si>
  <si>
    <t>Provost-Faculty Operations</t>
  </si>
  <si>
    <t>Budget mod form test</t>
  </si>
  <si>
    <t>VPSA</t>
  </si>
  <si>
    <t>Schwartz Communication Center</t>
  </si>
  <si>
    <t>WSAS</t>
  </si>
  <si>
    <t>TL_VPISD</t>
  </si>
  <si>
    <t>Library</t>
  </si>
  <si>
    <t>ZSB</t>
  </si>
  <si>
    <t>BCTC - Computing &amp; Tech Ctr</t>
  </si>
  <si>
    <t>College</t>
  </si>
  <si>
    <t>$</t>
  </si>
  <si>
    <t>Data.Ledger</t>
  </si>
  <si>
    <t>Data.Division</t>
  </si>
  <si>
    <t>Data.CUNYFIRST GL Dept. Description                     (University Shared)</t>
  </si>
  <si>
    <t>Data.Fund</t>
  </si>
  <si>
    <t>Division&amp;DeptCode</t>
  </si>
  <si>
    <t>Data.CUNYFIRST GL Dept Code</t>
  </si>
  <si>
    <t>Data.CUNYFIRST HCM Dept Code</t>
  </si>
  <si>
    <t>Data.CUNYFIRST HCM Dept Description</t>
  </si>
  <si>
    <t>Data.Major Purpose</t>
  </si>
  <si>
    <t>Data.Major Purpose Descr</t>
  </si>
  <si>
    <t>Data.Opearting Unit Descr</t>
  </si>
  <si>
    <t>Data.Program Code Descr</t>
  </si>
  <si>
    <t>Data.Funding Source Descr</t>
  </si>
  <si>
    <t>Data.Funding Source</t>
  </si>
  <si>
    <t>Data. Special Initiatives Descr</t>
  </si>
  <si>
    <t>Business Office/Fin Operations</t>
  </si>
  <si>
    <t>11</t>
  </si>
  <si>
    <t>VPAFBusiness Office/Fin Operations</t>
  </si>
  <si>
    <t>80045</t>
  </si>
  <si>
    <t>355</t>
  </si>
  <si>
    <t>General Administration</t>
  </si>
  <si>
    <t>IFR Senior Colleges</t>
  </si>
  <si>
    <t>3012</t>
  </si>
  <si>
    <t>99999</t>
  </si>
  <si>
    <t>FS not applicable</t>
  </si>
  <si>
    <t>999999</t>
  </si>
  <si>
    <t>9999</t>
  </si>
  <si>
    <t>400</t>
  </si>
  <si>
    <t>Operation &amp; Maintence of Plant</t>
  </si>
  <si>
    <t>Conference Center</t>
  </si>
  <si>
    <t>80049</t>
  </si>
  <si>
    <t>Adult and Continuing Education</t>
  </si>
  <si>
    <t>4001</t>
  </si>
  <si>
    <t>Black Male Initiative</t>
  </si>
  <si>
    <t>10</t>
  </si>
  <si>
    <t>VPEMBlack Male Initiative</t>
  </si>
  <si>
    <t>65011</t>
  </si>
  <si>
    <t>300</t>
  </si>
  <si>
    <t>Student Services</t>
  </si>
  <si>
    <t>102</t>
  </si>
  <si>
    <t>UWI</t>
  </si>
  <si>
    <t>UWIUWI</t>
  </si>
  <si>
    <t>80291</t>
  </si>
  <si>
    <t>352</t>
  </si>
  <si>
    <t>Information Services</t>
  </si>
  <si>
    <t>Technology Fees</t>
  </si>
  <si>
    <t>3019</t>
  </si>
  <si>
    <t>108</t>
  </si>
  <si>
    <t>Computer Center Operations</t>
  </si>
  <si>
    <t>VPISDComputer Center Operations</t>
  </si>
  <si>
    <t>80073</t>
  </si>
  <si>
    <t>Center, Child Care</t>
  </si>
  <si>
    <t>VPSACenter, Child Care</t>
  </si>
  <si>
    <t>60021</t>
  </si>
  <si>
    <t>Early Learning Center (ELC)</t>
  </si>
  <si>
    <t>200</t>
  </si>
  <si>
    <t>Public Service</t>
  </si>
  <si>
    <t>Mathematics</t>
  </si>
  <si>
    <t>WSASMathematics</t>
  </si>
  <si>
    <t>10195</t>
  </si>
  <si>
    <t>100</t>
  </si>
  <si>
    <t>Instruction</t>
  </si>
  <si>
    <t>Natural Sciences</t>
  </si>
  <si>
    <t>WSASNatural Sciences</t>
  </si>
  <si>
    <t>10208</t>
  </si>
  <si>
    <t>Dean Of Business</t>
  </si>
  <si>
    <t>ZSBDean Of Business</t>
  </si>
  <si>
    <t>10381</t>
  </si>
  <si>
    <t>Dean's Office - ZSB</t>
  </si>
  <si>
    <t>Graduate Programs</t>
  </si>
  <si>
    <t>ZSBGraduate Programs</t>
  </si>
  <si>
    <t>80101</t>
  </si>
  <si>
    <t>Graduate Programs - ZSB</t>
  </si>
  <si>
    <t>Facility Maintenance Operation</t>
  </si>
  <si>
    <t>VPAFFacility Maintenance Operation</t>
  </si>
  <si>
    <t>80048</t>
  </si>
  <si>
    <t>Buildings &amp; Grounds</t>
  </si>
  <si>
    <t>Security Operations</t>
  </si>
  <si>
    <t>VPAFSecurity Operations</t>
  </si>
  <si>
    <t>80274</t>
  </si>
  <si>
    <t>Public Safety</t>
  </si>
  <si>
    <t>350</t>
  </si>
  <si>
    <t>Institutional Support</t>
  </si>
  <si>
    <t>LibraryLibrary</t>
  </si>
  <si>
    <t>70054</t>
  </si>
  <si>
    <t>251</t>
  </si>
  <si>
    <t>Institute, Newman RE</t>
  </si>
  <si>
    <t>ZSBInstitute, Newman RE</t>
  </si>
  <si>
    <t>60195</t>
  </si>
  <si>
    <t>Newman Real Estate Inst (NREI)</t>
  </si>
  <si>
    <t>Philosophy</t>
  </si>
  <si>
    <t>WSASPhilosophy</t>
  </si>
  <si>
    <t>10221</t>
  </si>
  <si>
    <t>History &amp; Contemporary Civil</t>
  </si>
  <si>
    <t>WSASHistory &amp; Contemporary Civil</t>
  </si>
  <si>
    <t>10148</t>
  </si>
  <si>
    <t>History</t>
  </si>
  <si>
    <t>Acad Aff</t>
  </si>
  <si>
    <t>Dean For Academic Affairs</t>
  </si>
  <si>
    <t>Acad AffDean For Academic Affairs</t>
  </si>
  <si>
    <t>10377</t>
  </si>
  <si>
    <t>Center, Writing</t>
  </si>
  <si>
    <t>Acad AffCenter, Writing</t>
  </si>
  <si>
    <t>60083</t>
  </si>
  <si>
    <t>Writing Center</t>
  </si>
  <si>
    <t>College Now Program</t>
  </si>
  <si>
    <t>VPEMCollege Now Program</t>
  </si>
  <si>
    <t>65017</t>
  </si>
  <si>
    <t>Honors/Experimental</t>
  </si>
  <si>
    <t>Acad AffHonors/Experimental</t>
  </si>
  <si>
    <t>65054</t>
  </si>
  <si>
    <t>Honors Program</t>
  </si>
  <si>
    <t>Academic Affairs</t>
  </si>
  <si>
    <t>Acad AffAcademic Affairs</t>
  </si>
  <si>
    <t>70001</t>
  </si>
  <si>
    <t>Provost-Teaching Operations</t>
  </si>
  <si>
    <t>Office for Teaching &amp; Learning</t>
  </si>
  <si>
    <t>Acad AffOffice for Teaching &amp; Learning</t>
  </si>
  <si>
    <t>70062</t>
  </si>
  <si>
    <t>Ctr. Teaching and Learning</t>
  </si>
  <si>
    <t>Grants And Research Admin</t>
  </si>
  <si>
    <t>Acad AffGrants And Research Admin</t>
  </si>
  <si>
    <t>80170</t>
  </si>
  <si>
    <t>Sponsored Prgs/Research (SPAR)</t>
  </si>
  <si>
    <t>Instructional Services</t>
  </si>
  <si>
    <t>Acad AffInstructional Services</t>
  </si>
  <si>
    <t>80188</t>
  </si>
  <si>
    <t>Student Acad Consult Ctr(SACC)</t>
  </si>
  <si>
    <t>Provost Operations</t>
  </si>
  <si>
    <t>Acad AffProvost Operations</t>
  </si>
  <si>
    <t>80259</t>
  </si>
  <si>
    <t>VP Academic Affairs &amp; Provost</t>
  </si>
  <si>
    <t>VP Strategic Planning, Assessm</t>
  </si>
  <si>
    <t>Acad AffVP Strategic Planning, Assessm</t>
  </si>
  <si>
    <t>80522</t>
  </si>
  <si>
    <t>Assmnt, Acred, Inst Effctvness</t>
  </si>
  <si>
    <t>English &amp; Speech</t>
  </si>
  <si>
    <t>Acad AffEnglish &amp; Speech</t>
  </si>
  <si>
    <t>10103</t>
  </si>
  <si>
    <t>Tools for Clear Speech</t>
  </si>
  <si>
    <t>Curric. &amp; Teaching</t>
  </si>
  <si>
    <t>Acad AffCurric. &amp; Teaching</t>
  </si>
  <si>
    <t>70027</t>
  </si>
  <si>
    <t>Assc Provost-Teaching&amp;Learning</t>
  </si>
  <si>
    <t>Public Affairs</t>
  </si>
  <si>
    <t>MSPIAPublic Affairs</t>
  </si>
  <si>
    <t>10250</t>
  </si>
  <si>
    <t>Dean School of Public Affairs</t>
  </si>
  <si>
    <t>MSPIADean School of Public Affairs</t>
  </si>
  <si>
    <t>10405</t>
  </si>
  <si>
    <t>Dean's Office - SPA</t>
  </si>
  <si>
    <t>CIDR</t>
  </si>
  <si>
    <t>MSPIACIDR</t>
  </si>
  <si>
    <t>60203</t>
  </si>
  <si>
    <t>Inst-Demographic Resrch (CIDR)</t>
  </si>
  <si>
    <t>Student Recruitment</t>
  </si>
  <si>
    <t>MSPIAStudent Recruitment</t>
  </si>
  <si>
    <t>75071</t>
  </si>
  <si>
    <t>Grad Admission/Student Svc-SPA</t>
  </si>
  <si>
    <t>Communications</t>
  </si>
  <si>
    <t>OCMCommunications</t>
  </si>
  <si>
    <t>80070</t>
  </si>
  <si>
    <t>OCMPA</t>
  </si>
  <si>
    <t>PresidentPresident</t>
  </si>
  <si>
    <t>80250</t>
  </si>
  <si>
    <t>President's Office</t>
  </si>
  <si>
    <t>Accounting Operations</t>
  </si>
  <si>
    <t>VPAFAccounting Operations</t>
  </si>
  <si>
    <t>80002</t>
  </si>
  <si>
    <t>Controller's Office</t>
  </si>
  <si>
    <t>Budget and Planning Operations</t>
  </si>
  <si>
    <t>VPAFBudget and Planning Operations</t>
  </si>
  <si>
    <t>80037</t>
  </si>
  <si>
    <t>Budget And Planning Operations</t>
  </si>
  <si>
    <t>Bursar Operations</t>
  </si>
  <si>
    <t>VPAFBursar Operations</t>
  </si>
  <si>
    <t>80042</t>
  </si>
  <si>
    <t>Bursar's Office</t>
  </si>
  <si>
    <t>Vendor Services</t>
  </si>
  <si>
    <t>10454</t>
  </si>
  <si>
    <t>403</t>
  </si>
  <si>
    <t>Utilities</t>
  </si>
  <si>
    <t>Campus Planning &amp; Operations</t>
  </si>
  <si>
    <t>VPAFCampus Planning &amp; Operations</t>
  </si>
  <si>
    <t>Central Receiving and Stores</t>
  </si>
  <si>
    <t>VPAFCentral Receiving and Stores</t>
  </si>
  <si>
    <t>80054</t>
  </si>
  <si>
    <t>Receiving &amp; Stores</t>
  </si>
  <si>
    <t>Facilities Planning Operations</t>
  </si>
  <si>
    <t>VPAFFacilities Planning Operations</t>
  </si>
  <si>
    <t>80149</t>
  </si>
  <si>
    <t>Campus Facilities &amp; Operations</t>
  </si>
  <si>
    <t>Human Resources Operations</t>
  </si>
  <si>
    <t>VPAFHuman Resources Operations</t>
  </si>
  <si>
    <t>80174</t>
  </si>
  <si>
    <t>Human Resources</t>
  </si>
  <si>
    <t>Mail and Messenger Services</t>
  </si>
  <si>
    <t>VPAFMail and Messenger Services</t>
  </si>
  <si>
    <t>80203</t>
  </si>
  <si>
    <t>Mailroom</t>
  </si>
  <si>
    <t>Purchasing</t>
  </si>
  <si>
    <t>VPAFPurchasing</t>
  </si>
  <si>
    <t>80264</t>
  </si>
  <si>
    <t>VP Finance and Administration</t>
  </si>
  <si>
    <t>VPAFVP Finance and Administration</t>
  </si>
  <si>
    <t>80299</t>
  </si>
  <si>
    <t>VP for Admin &amp; Finance</t>
  </si>
  <si>
    <t>College Relations Operations</t>
  </si>
  <si>
    <t>VPCACollege Relations Operations</t>
  </si>
  <si>
    <t>80069</t>
  </si>
  <si>
    <t>College Advancement</t>
  </si>
  <si>
    <t>Dean Of Student Services</t>
  </si>
  <si>
    <t>VPEMDean Of Student Services</t>
  </si>
  <si>
    <t>10393</t>
  </si>
  <si>
    <t>VP-Enrollment Management</t>
  </si>
  <si>
    <t>SEEK - Special Programs</t>
  </si>
  <si>
    <t>VPEMSEEK - Special Programs</t>
  </si>
  <si>
    <t>65100</t>
  </si>
  <si>
    <t>SEEK</t>
  </si>
  <si>
    <t>301</t>
  </si>
  <si>
    <t>Academic Advisement</t>
  </si>
  <si>
    <t>Acad AffAcademic Advisement</t>
  </si>
  <si>
    <t>75001</t>
  </si>
  <si>
    <t>Admissions Services</t>
  </si>
  <si>
    <t>VPEMAdmissions Services</t>
  </si>
  <si>
    <t>75002</t>
  </si>
  <si>
    <t>Undergraduate Admissions</t>
  </si>
  <si>
    <t>Welcome Center Program</t>
  </si>
  <si>
    <t>10486</t>
  </si>
  <si>
    <t>International Student Services</t>
  </si>
  <si>
    <t>VPEMInternational Student Services</t>
  </si>
  <si>
    <t>75037</t>
  </si>
  <si>
    <t>Student Financial Aid</t>
  </si>
  <si>
    <t>VPEMStudent Financial Aid</t>
  </si>
  <si>
    <t>75065</t>
  </si>
  <si>
    <t>Financial Aid</t>
  </si>
  <si>
    <t>Testing and Evaluation</t>
  </si>
  <si>
    <t>VPEMTesting and Evaluation</t>
  </si>
  <si>
    <t>75078</t>
  </si>
  <si>
    <t>Skills Assessment Testing</t>
  </si>
  <si>
    <t>Registrar</t>
  </si>
  <si>
    <t>VPEMRegistrar</t>
  </si>
  <si>
    <t>80268</t>
  </si>
  <si>
    <t>Office of the Registrar</t>
  </si>
  <si>
    <t>Institutional Research/Analys</t>
  </si>
  <si>
    <t>Acad AffInstitutional Research/Analys</t>
  </si>
  <si>
    <t>80185</t>
  </si>
  <si>
    <t>Institutional Research &amp; Analy</t>
  </si>
  <si>
    <t>Counseling &amp; Comm Skills</t>
  </si>
  <si>
    <t>VPSACounseling &amp; Comm Skills</t>
  </si>
  <si>
    <t>10071</t>
  </si>
  <si>
    <t>Student Development/Counseling</t>
  </si>
  <si>
    <t>Physical Education</t>
  </si>
  <si>
    <t>VPSAPhysical Education</t>
  </si>
  <si>
    <t>10134</t>
  </si>
  <si>
    <t>Athletics &amp; Recreation</t>
  </si>
  <si>
    <t>VPSAAthletics &amp; Recreation</t>
  </si>
  <si>
    <t>75012</t>
  </si>
  <si>
    <t>Athletic &amp; Recreation (ARC)</t>
  </si>
  <si>
    <t>Counseling Center</t>
  </si>
  <si>
    <t>VPSACounseling Center</t>
  </si>
  <si>
    <t>75022</t>
  </si>
  <si>
    <t>Counseling &amp; Psychological Svc</t>
  </si>
  <si>
    <t>Student Affairs &amp; Serv</t>
  </si>
  <si>
    <t>VPSAStudent Affairs &amp; Serv</t>
  </si>
  <si>
    <t>75056</t>
  </si>
  <si>
    <t>Student Affairs-Life/Devel</t>
  </si>
  <si>
    <t>VPSAStudent Affairs-Life/Devel</t>
  </si>
  <si>
    <t>75060</t>
  </si>
  <si>
    <t>Student Life</t>
  </si>
  <si>
    <t>Student Placement Office</t>
  </si>
  <si>
    <t>75070</t>
  </si>
  <si>
    <t>Career Development Center</t>
  </si>
  <si>
    <t>Student Disability Services</t>
  </si>
  <si>
    <t>VPSAStudent Disability Services</t>
  </si>
  <si>
    <t>75126</t>
  </si>
  <si>
    <t>Anthro &amp; Sociology</t>
  </si>
  <si>
    <t>WSASAnthro &amp; Sociology</t>
  </si>
  <si>
    <t>10014</t>
  </si>
  <si>
    <t>Sociology and Anthropology</t>
  </si>
  <si>
    <t>WSASCommunications</t>
  </si>
  <si>
    <t>10060</t>
  </si>
  <si>
    <t>Communication Studies</t>
  </si>
  <si>
    <t>English Language/Literature</t>
  </si>
  <si>
    <t>WSASEnglish Language/Literature</t>
  </si>
  <si>
    <t>10105</t>
  </si>
  <si>
    <t>English</t>
  </si>
  <si>
    <t>Fine &amp; Performing Arts</t>
  </si>
  <si>
    <t>WSASFine &amp; Performing Arts</t>
  </si>
  <si>
    <t>10115</t>
  </si>
  <si>
    <t>Journalism</t>
  </si>
  <si>
    <t>WSASJournalism</t>
  </si>
  <si>
    <t>10172</t>
  </si>
  <si>
    <t>Journalism &amp; Writing Profess</t>
  </si>
  <si>
    <t>Modern Languages &amp; Literatures</t>
  </si>
  <si>
    <t>WSASModern Languages &amp; Literatures</t>
  </si>
  <si>
    <t>10204</t>
  </si>
  <si>
    <t>Modern Languages &amp; Comp Lit</t>
  </si>
  <si>
    <t>Political Science/Government</t>
  </si>
  <si>
    <t>WSASPolitical Science/Government</t>
  </si>
  <si>
    <t>10236</t>
  </si>
  <si>
    <t>Political Science</t>
  </si>
  <si>
    <t>Psychology</t>
  </si>
  <si>
    <t>WSASPsychology</t>
  </si>
  <si>
    <t>10245</t>
  </si>
  <si>
    <t>Black &amp; Hispanic Studies</t>
  </si>
  <si>
    <t>WSASBlack &amp; Hispanic Studies</t>
  </si>
  <si>
    <t>10402</t>
  </si>
  <si>
    <t>Black and Latino Studies</t>
  </si>
  <si>
    <t>Center, Performing Arts</t>
  </si>
  <si>
    <t>WSASCenter, Performing Arts</t>
  </si>
  <si>
    <t>60023</t>
  </si>
  <si>
    <t>Art Gallery</t>
  </si>
  <si>
    <t>WSASArt Gallery</t>
  </si>
  <si>
    <t>65009</t>
  </si>
  <si>
    <t>Mishkin Art Gallery</t>
  </si>
  <si>
    <t>75073</t>
  </si>
  <si>
    <t>Weissman Graduate Programs</t>
  </si>
  <si>
    <t>Dean Of Liberal Arts</t>
  </si>
  <si>
    <t>WSASDean Of Liberal Arts</t>
  </si>
  <si>
    <t>80109</t>
  </si>
  <si>
    <t>Dean's Office - WSAS</t>
  </si>
  <si>
    <t>Accounting</t>
  </si>
  <si>
    <t>ZSBAccounting</t>
  </si>
  <si>
    <t>10005</t>
  </si>
  <si>
    <t>Stan Ross Dept Accountancy</t>
  </si>
  <si>
    <t>Economics</t>
  </si>
  <si>
    <t>ZSBEconomics</t>
  </si>
  <si>
    <t>10088</t>
  </si>
  <si>
    <t>Bert Wasserman Dept Eco &amp; Fin</t>
  </si>
  <si>
    <t>Law</t>
  </si>
  <si>
    <t>ZSBLaw</t>
  </si>
  <si>
    <t>10181</t>
  </si>
  <si>
    <t>Management</t>
  </si>
  <si>
    <t>ZSBManagement</t>
  </si>
  <si>
    <t>10190</t>
  </si>
  <si>
    <t>N P Loomba Dept of Mgt </t>
  </si>
  <si>
    <t>Marketing</t>
  </si>
  <si>
    <t>ZSBMarketing</t>
  </si>
  <si>
    <t>10192</t>
  </si>
  <si>
    <t>Allen Aaronson Dept of Mkt/IB</t>
  </si>
  <si>
    <t>Real Estate</t>
  </si>
  <si>
    <t>ZSBReal Estate</t>
  </si>
  <si>
    <t>10256</t>
  </si>
  <si>
    <t>W. Newman Dept of Real Estate</t>
  </si>
  <si>
    <t>Statistics</t>
  </si>
  <si>
    <t>ZSBStatistics</t>
  </si>
  <si>
    <t>10291</t>
  </si>
  <si>
    <t>Statistics &amp; Computer Info</t>
  </si>
  <si>
    <t>Center, Student Entrprneurship</t>
  </si>
  <si>
    <t>ZSBCenter, Student Entrprneurship</t>
  </si>
  <si>
    <t>60074</t>
  </si>
  <si>
    <t>CUNY Startups</t>
  </si>
  <si>
    <t>Center, Lawrence Field/Sm Bus</t>
  </si>
  <si>
    <t>ZSBCenter, Lawrence Field/Sm Bus</t>
  </si>
  <si>
    <t>60198</t>
  </si>
  <si>
    <t>Lawrence Field Ctr Ent/Sm Bus</t>
  </si>
  <si>
    <t>Center, Subotnick Fin Services</t>
  </si>
  <si>
    <t>ZSBCenter, Subotnick Fin Services</t>
  </si>
  <si>
    <t>60199</t>
  </si>
  <si>
    <t>Subotnick Fin'l Services Ctr</t>
  </si>
  <si>
    <t>Center, Weissman Intl Business</t>
  </si>
  <si>
    <t>ZSBCenter, Weissman Intl Business</t>
  </si>
  <si>
    <t>60200</t>
  </si>
  <si>
    <t>Weissman Ctr for Intl Business</t>
  </si>
  <si>
    <t>Executive Programs</t>
  </si>
  <si>
    <t>ZSBExecutive Programs</t>
  </si>
  <si>
    <t>65040</t>
  </si>
  <si>
    <t>Executive Programs - ZSB</t>
  </si>
  <si>
    <t xml:space="preserve"> Exe &amp; Global Zicklin (30-25)</t>
  </si>
  <si>
    <t>302500</t>
  </si>
  <si>
    <t>Career Services Operations</t>
  </si>
  <si>
    <t>ZSBCareer Services Operations</t>
  </si>
  <si>
    <t>75018</t>
  </si>
  <si>
    <t>Counseling-Academic</t>
  </si>
  <si>
    <t>ZSBCounseling-Academic</t>
  </si>
  <si>
    <t>75023</t>
  </si>
  <si>
    <t>Undergrad Programs_ZSB</t>
  </si>
  <si>
    <t>Student Affairs Administration</t>
  </si>
  <si>
    <t>ZSBStudent Affairs Administration</t>
  </si>
  <si>
    <t>75055</t>
  </si>
  <si>
    <t>Graduate Admissions - ZSB</t>
  </si>
  <si>
    <t>Coll. Wide*</t>
  </si>
  <si>
    <t>Credit Card</t>
  </si>
  <si>
    <t>Coll. Wide*Credit Card</t>
  </si>
  <si>
    <t>80122</t>
  </si>
  <si>
    <t> Tutor Corp</t>
  </si>
  <si>
    <t>30040</t>
  </si>
  <si>
    <t>Academic Affairs Initiatives </t>
  </si>
  <si>
    <t>NYC Agency Programs</t>
  </si>
  <si>
    <t>10576</t>
  </si>
  <si>
    <t>Education Service Admin</t>
  </si>
  <si>
    <t>Acad AffEducation Service Admin</t>
  </si>
  <si>
    <t>70033</t>
  </si>
  <si>
    <t>Digital Learning Hub</t>
  </si>
  <si>
    <t>250</t>
  </si>
  <si>
    <t>NA</t>
  </si>
  <si>
    <t>Executive MS HR Management</t>
  </si>
  <si>
    <t>40360</t>
  </si>
  <si>
    <t>303000</t>
  </si>
  <si>
    <t>Executive MBA</t>
  </si>
  <si>
    <t>40300</t>
  </si>
  <si>
    <t>Executive Business DPS</t>
  </si>
  <si>
    <t>40305</t>
  </si>
  <si>
    <t>40308</t>
  </si>
  <si>
    <t>401</t>
  </si>
  <si>
    <t>Building Rentals</t>
  </si>
  <si>
    <t>569 Lexington Ave Dorm Lease</t>
  </si>
  <si>
    <t>78313</t>
  </si>
  <si>
    <t>Entrepreneurship &amp; Innovation</t>
  </si>
  <si>
    <t>ZSBEntrepreneurship &amp; Innovation</t>
  </si>
  <si>
    <t>10471</t>
  </si>
  <si>
    <t>Legal, Labor, Compliance &amp; DEI</t>
  </si>
  <si>
    <t>PresidentLegal, Labor, Compliance &amp; DEI</t>
  </si>
  <si>
    <t>80199</t>
  </si>
  <si>
    <t>Program, Spec Init, Fnd Src, OU Description</t>
  </si>
  <si>
    <t>Program, Spec Init, Fnd Src, OU Codes</t>
  </si>
  <si>
    <t>Type</t>
  </si>
  <si>
    <t>Code Descriptions</t>
  </si>
  <si>
    <t>Funding Src: Excellence Fees- 801066</t>
  </si>
  <si>
    <t>Funding Src</t>
  </si>
  <si>
    <t>Excellence Fees</t>
  </si>
  <si>
    <t>Funding Src: Exe &amp; Global Zicklin- 302500</t>
  </si>
  <si>
    <t>Exe &amp; Global Zicklin</t>
  </si>
  <si>
    <t>Funding Src: Mellon Grant- 802204</t>
  </si>
  <si>
    <t>Mellon Grant</t>
  </si>
  <si>
    <t>Funding Src: Strategic Investment State$40M- 801084</t>
  </si>
  <si>
    <t>Strategic Investment State$40M</t>
  </si>
  <si>
    <t>Funding Src: Transformational_Investment50M- 801080</t>
  </si>
  <si>
    <t>Transformational_Investment50M</t>
  </si>
  <si>
    <t>Operating Unit: Adult and Continuing Education- 4001</t>
  </si>
  <si>
    <t>Operating Unit</t>
  </si>
  <si>
    <t>Operating Unit: Default- 9999</t>
  </si>
  <si>
    <t>Default</t>
  </si>
  <si>
    <t>Operating Unit: High School- 3017</t>
  </si>
  <si>
    <t>High School</t>
  </si>
  <si>
    <t>Program: Assessment- 10489</t>
  </si>
  <si>
    <t>Program</t>
  </si>
  <si>
    <t>Assessment</t>
  </si>
  <si>
    <t>Program: Baruch One Stop Shop- 10327</t>
  </si>
  <si>
    <t>Baruch One Stop Shop</t>
  </si>
  <si>
    <t>Program: College Visits/Explorers- 30038</t>
  </si>
  <si>
    <t>College Visits/Explorers</t>
  </si>
  <si>
    <t>Program: Coordinated UGRD Education- 10483</t>
  </si>
  <si>
    <t>Coordinated UGRD Education</t>
  </si>
  <si>
    <t>Program: COVID- 80431</t>
  </si>
  <si>
    <t>COVID</t>
  </si>
  <si>
    <t>Program: Credit Card Fee- 10482</t>
  </si>
  <si>
    <t>Credit Card Fee</t>
  </si>
  <si>
    <t>Program: Electric Shop- 80087</t>
  </si>
  <si>
    <t>Electric Shop</t>
  </si>
  <si>
    <t>Program: Exe MS Ind &amp; Org Psychology- 40360</t>
  </si>
  <si>
    <t>Exe MS Ind &amp; Org Psychology</t>
  </si>
  <si>
    <t>Program: Executive Business DPS- 40305</t>
  </si>
  <si>
    <t>Program: Executive MBA- 40300</t>
  </si>
  <si>
    <t>Program: Executive MS HR Management- 40308</t>
  </si>
  <si>
    <t>Program: Expr &amp; Cmty Engaged Learning- 10493</t>
  </si>
  <si>
    <t>Expr &amp; Cmty Engaged Learning</t>
  </si>
  <si>
    <t>Program: FirstYear&amp;NewStudentExperience- 10492</t>
  </si>
  <si>
    <t>FirstYear&amp;NewStudentExperience</t>
  </si>
  <si>
    <t>Program: Global Initiatives- 10481</t>
  </si>
  <si>
    <t>Global Initiatives</t>
  </si>
  <si>
    <t>Program: Grainger- 80092</t>
  </si>
  <si>
    <t>Grainger</t>
  </si>
  <si>
    <t>Program: Human Research Protection- 10487</t>
  </si>
  <si>
    <t>Human Research Protection</t>
  </si>
  <si>
    <t>Program: Inclusive Economy Initiative- 80438</t>
  </si>
  <si>
    <t>Inclusive Economy Initiative</t>
  </si>
  <si>
    <t>Program: Membership Dues- 10310</t>
  </si>
  <si>
    <t>Membership Dues</t>
  </si>
  <si>
    <t>Program: NYC Agency Programs- 10576</t>
  </si>
  <si>
    <t>Program: Online Business School Program- 40153</t>
  </si>
  <si>
    <t>Online Business School Program</t>
  </si>
  <si>
    <t>Program: Plaza Operations- 10491</t>
  </si>
  <si>
    <t>Plaza Operations</t>
  </si>
  <si>
    <t>Program: Research Integrity Officer- 10488</t>
  </si>
  <si>
    <t>Research Integrity Officer</t>
  </si>
  <si>
    <t>Program: Tutor Corp- 30040</t>
  </si>
  <si>
    <t>Tutor Corp</t>
  </si>
  <si>
    <t>Program: Vendor Services- 10454</t>
  </si>
  <si>
    <t>Program: Welcome Center- 10486</t>
  </si>
  <si>
    <t>Welcome Center</t>
  </si>
  <si>
    <t>Spec. Initiative: ASAP- 101</t>
  </si>
  <si>
    <t>Spec. Initiative</t>
  </si>
  <si>
    <t>ASAP</t>
  </si>
  <si>
    <t>Spec. Initiative: Black Male Initiative- 102</t>
  </si>
  <si>
    <t>Spec. Initiative: City Council Member Items- 103</t>
  </si>
  <si>
    <t>City Council Member Items</t>
  </si>
  <si>
    <t>Spec. Initiative: College Transformation Plan- 125</t>
  </si>
  <si>
    <t>College Transformation Plan</t>
  </si>
  <si>
    <t>Spec. Initiative: Open Education Rsrc.- 116</t>
  </si>
  <si>
    <t>Open Education Rsrc.</t>
  </si>
  <si>
    <t>Spec. Initiative: Remediation-Developmental Education Program Allocation- 119</t>
  </si>
  <si>
    <t>Remediation-Developmental Education Program Allocation</t>
  </si>
  <si>
    <t>Spec. Initiative: Strategic Investment- 114</t>
  </si>
  <si>
    <t>Strategic Investment</t>
  </si>
  <si>
    <t>Column1</t>
  </si>
  <si>
    <t>IFR\VPAF</t>
  </si>
  <si>
    <t>Tax Levy\VPEM</t>
  </si>
  <si>
    <t>IFR\VPISD</t>
  </si>
  <si>
    <t>IFR\UWI</t>
  </si>
  <si>
    <t>IFR\VPSA</t>
  </si>
  <si>
    <t>IFR\WSAS</t>
  </si>
  <si>
    <t>IFR\ZSB</t>
  </si>
  <si>
    <t>IFR\Library</t>
  </si>
  <si>
    <t>Tax Levy\Acad Aff</t>
  </si>
  <si>
    <t>Tax Levy\MSPIA</t>
  </si>
  <si>
    <t>Tax Levy\OCM</t>
  </si>
  <si>
    <t>Tax Levy\President</t>
  </si>
  <si>
    <t>Tax Levy\VPAF</t>
  </si>
  <si>
    <t>Tax Levy\VPCA</t>
  </si>
  <si>
    <t>Tax Levy\Library</t>
  </si>
  <si>
    <t>Tax Levy\VPISD</t>
  </si>
  <si>
    <t>Tax Levy\VPSA</t>
  </si>
  <si>
    <t>Tax Levy\WSAS</t>
  </si>
  <si>
    <t>Tax Levy\ZSB</t>
  </si>
  <si>
    <t>Tax Levy\Coll. Wide*</t>
  </si>
  <si>
    <t>Tax Levy\UWI</t>
  </si>
  <si>
    <t>Academic Support</t>
  </si>
  <si>
    <t>Education&amp;Training</t>
  </si>
  <si>
    <t>Acad AffEducation&amp;Training</t>
  </si>
  <si>
    <t>80137</t>
  </si>
  <si>
    <t>Business PhD Progam</t>
  </si>
  <si>
    <t>ZSBBusiness PhD Program</t>
  </si>
  <si>
    <t>10351</t>
  </si>
  <si>
    <t>Business PhD Program</t>
  </si>
  <si>
    <t>Executive Program</t>
  </si>
  <si>
    <t>IFR\Acad Aff</t>
  </si>
  <si>
    <t>Operating Unit: Child Care- 3007</t>
  </si>
  <si>
    <t>Child Care</t>
  </si>
  <si>
    <t>Operating Unit: IFR Senior Colleges- 3012</t>
  </si>
  <si>
    <t>Operating Unit: Technology Fees- 3019</t>
  </si>
  <si>
    <t>Operating Unit: Baruch Dorm IFR- 3027</t>
  </si>
  <si>
    <t>Baruch Dorm IFR</t>
  </si>
  <si>
    <t>Program: 569 Lexington Ave Dorm Lease- 78313</t>
  </si>
  <si>
    <t>Program: Tools for Clear Speech- 10490</t>
  </si>
  <si>
    <t>Program: CUNY Reconnect- 80437</t>
  </si>
  <si>
    <t>CUNY Reconnect</t>
  </si>
  <si>
    <t>Funding Src: Exe &amp; Global Weissman- 303000</t>
  </si>
  <si>
    <t>Exe &amp; Global Weissman</t>
  </si>
  <si>
    <t>Funding Src: HEERF: CRRSAA - InstitPortion- 802112</t>
  </si>
  <si>
    <t>HEERF: CRRSAA - InstitPortion</t>
  </si>
  <si>
    <t>Spec. Initiative: University Wide Initiatives- 108</t>
  </si>
  <si>
    <t>University Wide Initiatives</t>
  </si>
  <si>
    <t>Spec. Initiative: Academic Affairs Initiatives- 100</t>
  </si>
  <si>
    <t>Academic Affairs Initiatives</t>
  </si>
  <si>
    <t>Program: Field Center-CUNY IVE- 40134</t>
  </si>
  <si>
    <t>Field Center-CUNY IVE</t>
  </si>
  <si>
    <t>Educational Technology Office</t>
  </si>
  <si>
    <t>WSASStudent Services</t>
  </si>
  <si>
    <t>Select Fiscal Year:</t>
  </si>
  <si>
    <t>Fiscal Year</t>
  </si>
  <si>
    <t>Careers&amp;Industry Partnerships</t>
  </si>
  <si>
    <t>Acad AffCareers&amp;Industry Partnerships</t>
  </si>
  <si>
    <t>80402</t>
  </si>
  <si>
    <t>Program: Journal of Basic Writing- 40215</t>
  </si>
  <si>
    <t>Journal of Basic Writing</t>
  </si>
  <si>
    <t>Program: Strategic Initiatives &amp; Outreach- 40237</t>
  </si>
  <si>
    <t>Strategic Initiatives &amp; Outreach</t>
  </si>
  <si>
    <t>Temps-Non Teach Adj</t>
  </si>
  <si>
    <t>Acad AffStudent Placement Office</t>
  </si>
  <si>
    <t>Program: CUNY Online- 14009</t>
  </si>
  <si>
    <t>CUNY Online</t>
  </si>
  <si>
    <t>Program: College Now- 80053</t>
  </si>
  <si>
    <t>College Now</t>
  </si>
  <si>
    <t>Program: CUNY Beyond- 80448</t>
  </si>
  <si>
    <t>CUNY Beyond</t>
  </si>
  <si>
    <t>ACE Administrative</t>
  </si>
  <si>
    <t>Acad AffACE Administrative</t>
  </si>
  <si>
    <t>15004</t>
  </si>
  <si>
    <t>Continuing &amp; Profl Studies</t>
  </si>
  <si>
    <t>Description-Code</t>
  </si>
  <si>
    <t>Excellence Fees-801066</t>
  </si>
  <si>
    <t>Exe &amp; Global Zicklin-302500</t>
  </si>
  <si>
    <t>Mellon Grant-802204</t>
  </si>
  <si>
    <t>Strategic Investment State$40M-801084</t>
  </si>
  <si>
    <t>Transformational_Investment50M-801080</t>
  </si>
  <si>
    <t>Adult and Continuing Education-4001</t>
  </si>
  <si>
    <t>Default-9999</t>
  </si>
  <si>
    <t>High School-3017</t>
  </si>
  <si>
    <t>Membership Dues-10310</t>
  </si>
  <si>
    <t>Baruch One Stop Shop-10327</t>
  </si>
  <si>
    <t>Vendor Services-10454</t>
  </si>
  <si>
    <t>Global Initiatives-10481</t>
  </si>
  <si>
    <t>Credit Card Fee-10482</t>
  </si>
  <si>
    <t>Coordinated UGRD Education-10483</t>
  </si>
  <si>
    <t>Welcome Center-10486</t>
  </si>
  <si>
    <t>Human Research Protection-10487</t>
  </si>
  <si>
    <t>Research Integrity Officer-10488</t>
  </si>
  <si>
    <t>Assessment-10489</t>
  </si>
  <si>
    <t>Tools for Clear Speech-10490</t>
  </si>
  <si>
    <t>Plaza Operations-10491</t>
  </si>
  <si>
    <t>FirstYear&amp;NewStudentExperience-10492</t>
  </si>
  <si>
    <t>Expr &amp; Cmty Engaged Learning-10493</t>
  </si>
  <si>
    <t>NYC Agency Programs-10576</t>
  </si>
  <si>
    <t>College Visits/Explorers-30038</t>
  </si>
  <si>
    <t>Tutor Corp-30040</t>
  </si>
  <si>
    <t>Field Center-CUNY IVE-40134</t>
  </si>
  <si>
    <t>Online Business School Program-40153</t>
  </si>
  <si>
    <t>Journal of Basic Writing-40215</t>
  </si>
  <si>
    <t>Strategic Initiatives &amp; Outreach-40237</t>
  </si>
  <si>
    <t>Executive MBA-40300</t>
  </si>
  <si>
    <t>Executive Business DPS-40305</t>
  </si>
  <si>
    <t>Executive MS HR Management-40308</t>
  </si>
  <si>
    <t>Exe MS Ind &amp; Org Psychology-40360</t>
  </si>
  <si>
    <t>ASAP-101</t>
  </si>
  <si>
    <t>Black Male Initiative-102</t>
  </si>
  <si>
    <t>City Council Member Items-103</t>
  </si>
  <si>
    <t>College Transformation Plan-125</t>
  </si>
  <si>
    <t>Open Education Rsrc.-116</t>
  </si>
  <si>
    <t>Remediation-Developmental Education Program Allocation-119</t>
  </si>
  <si>
    <t>Strategic Investment-114</t>
  </si>
  <si>
    <t>Child Care-3007</t>
  </si>
  <si>
    <t>IFR Senior Colleges-3012</t>
  </si>
  <si>
    <t>Technology Fees-3019</t>
  </si>
  <si>
    <t>Baruch Dorm IFR-3027</t>
  </si>
  <si>
    <t>569 Lexington Ave Dorm Lease-78313</t>
  </si>
  <si>
    <t>Electric Shop-80087</t>
  </si>
  <si>
    <t>Grainger-80092</t>
  </si>
  <si>
    <t>Exe &amp; Global Weissman-303000</t>
  </si>
  <si>
    <t>HEERF: CRRSAA - InstitPortion-802112</t>
  </si>
  <si>
    <t>University Wide Initiatives-108</t>
  </si>
  <si>
    <t>Academic Affairs Initiatives-100</t>
  </si>
  <si>
    <t>COVID-80431</t>
  </si>
  <si>
    <t>CUNY Reconnect-80437</t>
  </si>
  <si>
    <t>Inclusive Economy Initiative-80438</t>
  </si>
  <si>
    <t>CUNY Online-14009</t>
  </si>
  <si>
    <t>College Now-80053</t>
  </si>
  <si>
    <t>CUNY Beyond-80448</t>
  </si>
  <si>
    <t>Funding Src: Default- 999999</t>
  </si>
  <si>
    <t>Default-999999</t>
  </si>
  <si>
    <t>Program: Default- 99999</t>
  </si>
  <si>
    <t>Default-99999</t>
  </si>
  <si>
    <t>Spec. Initiative: Default- 9999</t>
  </si>
  <si>
    <t>Department</t>
  </si>
  <si>
    <t>Fund Code</t>
  </si>
  <si>
    <t>Major Purpose</t>
  </si>
  <si>
    <t>Program Code</t>
  </si>
  <si>
    <t>Funding Source</t>
  </si>
  <si>
    <t>Special Initiatives</t>
  </si>
  <si>
    <t>3027</t>
  </si>
  <si>
    <t>Data.Operating Unit</t>
  </si>
  <si>
    <t>Data.Program</t>
  </si>
  <si>
    <t>Data.Special Initiatives</t>
  </si>
  <si>
    <t>IFR\VPEM</t>
  </si>
  <si>
    <t>Fund&amp;Dept</t>
  </si>
  <si>
    <t>Optional Codes Type</t>
  </si>
  <si>
    <t>Fund&amp;Dept&amp;MP</t>
  </si>
  <si>
    <t>1115004100</t>
  </si>
  <si>
    <t>1115004</t>
  </si>
  <si>
    <t>1180045355</t>
  </si>
  <si>
    <t>1180045</t>
  </si>
  <si>
    <t>1180045400</t>
  </si>
  <si>
    <t>1065011300</t>
  </si>
  <si>
    <t>1065011</t>
  </si>
  <si>
    <t>1180291352</t>
  </si>
  <si>
    <t>1180291</t>
  </si>
  <si>
    <t>1180073300</t>
  </si>
  <si>
    <t>1180073</t>
  </si>
  <si>
    <t>1160021200</t>
  </si>
  <si>
    <t>1160021</t>
  </si>
  <si>
    <t>1110195100</t>
  </si>
  <si>
    <t>1110195</t>
  </si>
  <si>
    <t>1110208100</t>
  </si>
  <si>
    <t>1110208</t>
  </si>
  <si>
    <t>1110381100</t>
  </si>
  <si>
    <t>1110381</t>
  </si>
  <si>
    <t>1180101100</t>
  </si>
  <si>
    <t>1180101</t>
  </si>
  <si>
    <t>1180048400</t>
  </si>
  <si>
    <t>1180048</t>
  </si>
  <si>
    <t>1180274350</t>
  </si>
  <si>
    <t>1180274</t>
  </si>
  <si>
    <t>1170054251</t>
  </si>
  <si>
    <t>1170054</t>
  </si>
  <si>
    <t>1160195100</t>
  </si>
  <si>
    <t>1160195</t>
  </si>
  <si>
    <t>1110221100</t>
  </si>
  <si>
    <t>1110221</t>
  </si>
  <si>
    <t>1110148100</t>
  </si>
  <si>
    <t>1110148</t>
  </si>
  <si>
    <t>1010377100</t>
  </si>
  <si>
    <t>1010377</t>
  </si>
  <si>
    <t>1060083100</t>
  </si>
  <si>
    <t>1060083</t>
  </si>
  <si>
    <t>1065017100</t>
  </si>
  <si>
    <t>1065017</t>
  </si>
  <si>
    <t>1065054100</t>
  </si>
  <si>
    <t>1065054</t>
  </si>
  <si>
    <t>1070001100</t>
  </si>
  <si>
    <t>1070001</t>
  </si>
  <si>
    <t>1070062100</t>
  </si>
  <si>
    <t>1070062</t>
  </si>
  <si>
    <t>1080170355</t>
  </si>
  <si>
    <t>1080170</t>
  </si>
  <si>
    <t>1080188100</t>
  </si>
  <si>
    <t>1080188</t>
  </si>
  <si>
    <t>1080259355</t>
  </si>
  <si>
    <t>1080259</t>
  </si>
  <si>
    <t>1080522355</t>
  </si>
  <si>
    <t>1080522</t>
  </si>
  <si>
    <t>1010103100</t>
  </si>
  <si>
    <t>1010103</t>
  </si>
  <si>
    <t>1070027100</t>
  </si>
  <si>
    <t>1070027</t>
  </si>
  <si>
    <t>1010250100</t>
  </si>
  <si>
    <t>1010250</t>
  </si>
  <si>
    <t>1010405100</t>
  </si>
  <si>
    <t>1010405</t>
  </si>
  <si>
    <t>1060203100</t>
  </si>
  <si>
    <t>1060203</t>
  </si>
  <si>
    <t>1075071300</t>
  </si>
  <si>
    <t>1075071</t>
  </si>
  <si>
    <t>1080070350</t>
  </si>
  <si>
    <t>1080070</t>
  </si>
  <si>
    <t>1080250355</t>
  </si>
  <si>
    <t>1080250</t>
  </si>
  <si>
    <t>1080002355</t>
  </si>
  <si>
    <t>1080002</t>
  </si>
  <si>
    <t>1080037355</t>
  </si>
  <si>
    <t>1080037</t>
  </si>
  <si>
    <t>1080042355</t>
  </si>
  <si>
    <t>1080042</t>
  </si>
  <si>
    <t>1080045355</t>
  </si>
  <si>
    <t>1080045</t>
  </si>
  <si>
    <t>1080048400</t>
  </si>
  <si>
    <t>1080048</t>
  </si>
  <si>
    <t>1080048403</t>
  </si>
  <si>
    <t>1080049400</t>
  </si>
  <si>
    <t>1080049</t>
  </si>
  <si>
    <t>1080054350</t>
  </si>
  <si>
    <t>1080054</t>
  </si>
  <si>
    <t>1080149355</t>
  </si>
  <si>
    <t>1080149</t>
  </si>
  <si>
    <t>1080174355</t>
  </si>
  <si>
    <t>1080174</t>
  </si>
  <si>
    <t>1080203350</t>
  </si>
  <si>
    <t>1080203</t>
  </si>
  <si>
    <t>1080264355</t>
  </si>
  <si>
    <t>1080264</t>
  </si>
  <si>
    <t>1080274350</t>
  </si>
  <si>
    <t>1080274</t>
  </si>
  <si>
    <t>1080299355</t>
  </si>
  <si>
    <t>1080299</t>
  </si>
  <si>
    <t>1080069350</t>
  </si>
  <si>
    <t>1080069</t>
  </si>
  <si>
    <t>1010393300</t>
  </si>
  <si>
    <t>1010393</t>
  </si>
  <si>
    <t>1065100301</t>
  </si>
  <si>
    <t>1065100</t>
  </si>
  <si>
    <t>1075001300</t>
  </si>
  <si>
    <t>1075001</t>
  </si>
  <si>
    <t>1075002300</t>
  </si>
  <si>
    <t>1075002</t>
  </si>
  <si>
    <t>1075037300</t>
  </si>
  <si>
    <t>1075037</t>
  </si>
  <si>
    <t>1075065300</t>
  </si>
  <si>
    <t>1075065</t>
  </si>
  <si>
    <t>1075078300</t>
  </si>
  <si>
    <t>1075078</t>
  </si>
  <si>
    <t>1080268300</t>
  </si>
  <si>
    <t>1080268</t>
  </si>
  <si>
    <t>1070054251</t>
  </si>
  <si>
    <t>1070054</t>
  </si>
  <si>
    <t>1080073350</t>
  </si>
  <si>
    <t>1080073</t>
  </si>
  <si>
    <t>1080185350</t>
  </si>
  <si>
    <t>1080185</t>
  </si>
  <si>
    <t>1010071100</t>
  </si>
  <si>
    <t>1010071</t>
  </si>
  <si>
    <t>1010134100</t>
  </si>
  <si>
    <t>1010134</t>
  </si>
  <si>
    <t>1060021300</t>
  </si>
  <si>
    <t>1060021</t>
  </si>
  <si>
    <t>1075012300</t>
  </si>
  <si>
    <t>1075012</t>
  </si>
  <si>
    <t>1075022300</t>
  </si>
  <si>
    <t>1075022</t>
  </si>
  <si>
    <t>1075056300</t>
  </si>
  <si>
    <t>1075056</t>
  </si>
  <si>
    <t>1075060300</t>
  </si>
  <si>
    <t>1075060</t>
  </si>
  <si>
    <t>1075070300</t>
  </si>
  <si>
    <t>1075070</t>
  </si>
  <si>
    <t>1075126300</t>
  </si>
  <si>
    <t>1075126</t>
  </si>
  <si>
    <t>1010014100</t>
  </si>
  <si>
    <t>1010014</t>
  </si>
  <si>
    <t>1010060100</t>
  </si>
  <si>
    <t>1010060</t>
  </si>
  <si>
    <t>1010105100</t>
  </si>
  <si>
    <t>1010105</t>
  </si>
  <si>
    <t>1010115100</t>
  </si>
  <si>
    <t>1010115</t>
  </si>
  <si>
    <t>1010148100</t>
  </si>
  <si>
    <t>1010148</t>
  </si>
  <si>
    <t>1010172100</t>
  </si>
  <si>
    <t>1010172</t>
  </si>
  <si>
    <t>1010195100</t>
  </si>
  <si>
    <t>1010195</t>
  </si>
  <si>
    <t>1010204100</t>
  </si>
  <si>
    <t>1010204</t>
  </si>
  <si>
    <t>1010208100</t>
  </si>
  <si>
    <t>1010208</t>
  </si>
  <si>
    <t>1010221100</t>
  </si>
  <si>
    <t>1010221</t>
  </si>
  <si>
    <t>1010236100</t>
  </si>
  <si>
    <t>1010236</t>
  </si>
  <si>
    <t>1010245100</t>
  </si>
  <si>
    <t>1010245</t>
  </si>
  <si>
    <t>1010402100</t>
  </si>
  <si>
    <t>1010402</t>
  </si>
  <si>
    <t>1060023200</t>
  </si>
  <si>
    <t>1060023</t>
  </si>
  <si>
    <t>1065009355</t>
  </si>
  <si>
    <t>1065009</t>
  </si>
  <si>
    <t>1075073300</t>
  </si>
  <si>
    <t>1075073</t>
  </si>
  <si>
    <t>1080109100</t>
  </si>
  <si>
    <t>1080109</t>
  </si>
  <si>
    <t>1010005100</t>
  </si>
  <si>
    <t>1010005</t>
  </si>
  <si>
    <t>1010088100</t>
  </si>
  <si>
    <t>1010088</t>
  </si>
  <si>
    <t>1010181100</t>
  </si>
  <si>
    <t>1010181</t>
  </si>
  <si>
    <t>1010190100</t>
  </si>
  <si>
    <t>1010190</t>
  </si>
  <si>
    <t>1010192100</t>
  </si>
  <si>
    <t>1010192</t>
  </si>
  <si>
    <t>1010256100</t>
  </si>
  <si>
    <t>1010256</t>
  </si>
  <si>
    <t>1010291100</t>
  </si>
  <si>
    <t>1010291</t>
  </si>
  <si>
    <t>1010381100</t>
  </si>
  <si>
    <t>1010381</t>
  </si>
  <si>
    <t>1060074300</t>
  </si>
  <si>
    <t>1060074</t>
  </si>
  <si>
    <t>1060195100</t>
  </si>
  <si>
    <t>1060195</t>
  </si>
  <si>
    <t>1060198100</t>
  </si>
  <si>
    <t>1060198</t>
  </si>
  <si>
    <t>1060199100</t>
  </si>
  <si>
    <t>1060199</t>
  </si>
  <si>
    <t>1060200100</t>
  </si>
  <si>
    <t>1060200</t>
  </si>
  <si>
    <t>1065040100</t>
  </si>
  <si>
    <t>1065040</t>
  </si>
  <si>
    <t>1075018300</t>
  </si>
  <si>
    <t>1075018</t>
  </si>
  <si>
    <t>1075023300</t>
  </si>
  <si>
    <t>1075023</t>
  </si>
  <si>
    <t>1075055300</t>
  </si>
  <si>
    <t>1075055</t>
  </si>
  <si>
    <t>1080101100</t>
  </si>
  <si>
    <t>1080101</t>
  </si>
  <si>
    <t>1080122100</t>
  </si>
  <si>
    <t>1080122</t>
  </si>
  <si>
    <t>1080291352</t>
  </si>
  <si>
    <t>1080291</t>
  </si>
  <si>
    <t>1170033300</t>
  </si>
  <si>
    <t>1170033</t>
  </si>
  <si>
    <t>1070033250</t>
  </si>
  <si>
    <t>1070033</t>
  </si>
  <si>
    <t>1175056401</t>
  </si>
  <si>
    <t>1175056</t>
  </si>
  <si>
    <t>1010471100</t>
  </si>
  <si>
    <t>1010471</t>
  </si>
  <si>
    <t>1080199355</t>
  </si>
  <si>
    <t>1080199</t>
  </si>
  <si>
    <t>1080137350</t>
  </si>
  <si>
    <t>1080137</t>
  </si>
  <si>
    <t>1180137300</t>
  </si>
  <si>
    <t>1180137</t>
  </si>
  <si>
    <t>1180137350</t>
  </si>
  <si>
    <t>1010351100</t>
  </si>
  <si>
    <t>1010351</t>
  </si>
  <si>
    <t>1110351100</t>
  </si>
  <si>
    <t>1110351</t>
  </si>
  <si>
    <t>1160198100</t>
  </si>
  <si>
    <t>1160198</t>
  </si>
  <si>
    <t>1165040100</t>
  </si>
  <si>
    <t>1165040</t>
  </si>
  <si>
    <t>1080402300</t>
  </si>
  <si>
    <t>1080402</t>
  </si>
  <si>
    <t>1180045100</t>
  </si>
  <si>
    <t>1180045401</t>
  </si>
  <si>
    <t>1110208300</t>
  </si>
  <si>
    <t>1110381300</t>
  </si>
  <si>
    <t>1170054300</t>
  </si>
  <si>
    <t>1170062300</t>
  </si>
  <si>
    <t>1170062</t>
  </si>
  <si>
    <t>1110103300</t>
  </si>
  <si>
    <t>1110103</t>
  </si>
  <si>
    <t>1180037100</t>
  </si>
  <si>
    <t>1180037</t>
  </si>
  <si>
    <t>1110393300</t>
  </si>
  <si>
    <t>1110393</t>
  </si>
  <si>
    <t>1175056300</t>
  </si>
  <si>
    <t>1175070300</t>
  </si>
  <si>
    <t>1175070</t>
  </si>
  <si>
    <t>1175126300</t>
  </si>
  <si>
    <t>1175126</t>
  </si>
  <si>
    <t>1110060100</t>
  </si>
  <si>
    <t>1110060</t>
  </si>
  <si>
    <t>1110115300</t>
  </si>
  <si>
    <t>1110115</t>
  </si>
  <si>
    <t>1110088100</t>
  </si>
  <si>
    <t>1110088</t>
  </si>
  <si>
    <t>1110291300</t>
  </si>
  <si>
    <t>1110291</t>
  </si>
  <si>
    <t>1160198300</t>
  </si>
  <si>
    <t>1160199300</t>
  </si>
  <si>
    <t>1160199</t>
  </si>
  <si>
    <t>1160200100</t>
  </si>
  <si>
    <t>1160200</t>
  </si>
  <si>
    <t>1175018300</t>
  </si>
  <si>
    <t>1175018</t>
  </si>
  <si>
    <t>Combo For chartfields Lookup</t>
  </si>
  <si>
    <t>Combo for MP lookup</t>
  </si>
  <si>
    <t>FundMPDept</t>
  </si>
  <si>
    <t>Revised Date: 09.29.26</t>
  </si>
  <si>
    <t>(blank)</t>
  </si>
  <si>
    <t>Grand Total</t>
  </si>
  <si>
    <t>−−−−−−−►</t>
  </si>
  <si>
    <t>7. Select Major Purpose Code</t>
  </si>
  <si>
    <t>8. Select Special Code Type (optional)</t>
  </si>
  <si>
    <t>9. Select Special Code (optional)</t>
  </si>
  <si>
    <t>10.  Account
Type</t>
  </si>
  <si>
    <t>11. Increase/
(Decrease)</t>
  </si>
  <si>
    <t>Sum of 11. Increase/
(Decrease)</t>
  </si>
  <si>
    <t>Program: AI Initiatives- 80449</t>
  </si>
  <si>
    <t>AI Initiatives</t>
  </si>
  <si>
    <t>AI Initiatives-80449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</si>
</sst>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4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Comic Sans MS"/>
      <family val="4"/>
    </font>
    <font>
      <b/>
      <sz val="10"/>
      <name val="Arial"/>
      <family val="2"/>
    </font>
    <font>
      <b/>
      <sz val="9"/>
      <name val="Arial"/>
      <family val="2"/>
    </font>
    <font>
      <b/>
      <i/>
      <sz val="11"/>
      <color rgb="FF548DD4"/>
      <name val="Calibri"/>
      <family val="2"/>
    </font>
    <font>
      <b/>
      <i/>
      <u/>
      <sz val="11"/>
      <color rgb="FF548DD4"/>
      <name val="Calibri"/>
      <family val="2"/>
    </font>
    <font>
      <sz val="9"/>
      <name val="Comic Sans MS"/>
      <family val="4"/>
    </font>
    <font>
      <sz val="10.5"/>
      <name val="Calibri"/>
      <family val="2"/>
      <scheme val="minor"/>
    </font>
    <font>
      <b/>
      <sz val="10.5"/>
      <name val="Arial"/>
      <family val="2"/>
    </font>
    <font>
      <b/>
      <sz val="11"/>
      <name val="Times New Roman"/>
      <family val="1"/>
    </font>
    <font>
      <u val="singleAccounting"/>
      <sz val="10"/>
      <name val="Arial"/>
      <family val="2"/>
    </font>
    <font>
      <sz val="11"/>
      <name val="Calibri"/>
      <family val="2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8"/>
      <name val="Times New Roman"/>
      <family val="1"/>
    </font>
    <font>
      <b/>
      <i/>
      <sz val="11"/>
      <name val="Calibri"/>
      <family val="2"/>
    </font>
    <font>
      <b/>
      <i/>
      <u/>
      <sz val="11"/>
      <name val="Calibri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.5"/>
      <name val="Calibri"/>
      <family val="2"/>
      <scheme val="minor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20"/>
      <name val="Times New Roman"/>
      <family val="1"/>
    </font>
    <font>
      <b/>
      <i/>
      <sz val="2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omic Sans MS"/>
      <family val="4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5" tint="0.39997558519241921"/>
        <bgColor indexed="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5" fillId="0" borderId="0"/>
    <xf numFmtId="0" fontId="30" fillId="0" borderId="0"/>
    <xf numFmtId="0" fontId="4" fillId="0" borderId="0"/>
    <xf numFmtId="0" fontId="3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</cellStyleXfs>
  <cellXfs count="179">
    <xf numFmtId="0" fontId="0" fillId="0" borderId="0" xfId="0"/>
    <xf numFmtId="165" fontId="18" fillId="2" borderId="0" xfId="1" applyNumberFormat="1" applyFont="1" applyFill="1" applyBorder="1" applyAlignment="1" applyProtection="1">
      <alignment horizontal="left" indent="4"/>
      <protection locked="0"/>
    </xf>
    <xf numFmtId="165" fontId="18" fillId="3" borderId="3" xfId="1" applyNumberFormat="1" applyFont="1" applyFill="1" applyBorder="1" applyAlignment="1" applyProtection="1">
      <alignment horizontal="left"/>
      <protection locked="0"/>
    </xf>
    <xf numFmtId="165" fontId="18" fillId="0" borderId="3" xfId="1" applyNumberFormat="1" applyFont="1" applyFill="1" applyBorder="1" applyAlignment="1" applyProtection="1">
      <alignment horizontal="left" vertical="center" wrapText="1"/>
      <protection locked="0"/>
    </xf>
    <xf numFmtId="165" fontId="18" fillId="9" borderId="0" xfId="1" applyNumberFormat="1" applyFont="1" applyFill="1" applyBorder="1" applyAlignment="1" applyProtection="1">
      <alignment horizontal="left"/>
      <protection locked="0"/>
    </xf>
    <xf numFmtId="165" fontId="11" fillId="9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24" fillId="11" borderId="8" xfId="0" applyFont="1" applyFill="1" applyBorder="1" applyAlignment="1" applyProtection="1">
      <alignment vertical="center"/>
      <protection locked="0"/>
    </xf>
    <xf numFmtId="0" fontId="0" fillId="10" borderId="8" xfId="0" applyFill="1" applyBorder="1" applyProtection="1">
      <protection locked="0"/>
    </xf>
    <xf numFmtId="0" fontId="26" fillId="11" borderId="8" xfId="5" applyFill="1" applyBorder="1" applyAlignment="1" applyProtection="1">
      <alignment horizontal="center" vertical="center"/>
      <protection locked="0"/>
    </xf>
    <xf numFmtId="0" fontId="25" fillId="11" borderId="8" xfId="0" applyFont="1" applyFill="1" applyBorder="1" applyAlignment="1" applyProtection="1">
      <alignment horizontal="center" vertical="center"/>
      <protection locked="0"/>
    </xf>
    <xf numFmtId="0" fontId="24" fillId="11" borderId="7" xfId="0" applyFont="1" applyFill="1" applyBorder="1" applyAlignment="1" applyProtection="1">
      <alignment vertical="center"/>
      <protection locked="0"/>
    </xf>
    <xf numFmtId="0" fontId="0" fillId="5" borderId="0" xfId="0" applyFill="1" applyProtection="1">
      <protection locked="0"/>
    </xf>
    <xf numFmtId="0" fontId="17" fillId="5" borderId="0" xfId="0" applyFont="1" applyFill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5" fillId="10" borderId="5" xfId="0" applyFont="1" applyFill="1" applyBorder="1" applyProtection="1">
      <protection locked="0"/>
    </xf>
    <xf numFmtId="0" fontId="24" fillId="11" borderId="5" xfId="0" applyFont="1" applyFill="1" applyBorder="1" applyAlignment="1" applyProtection="1">
      <alignment vertical="center"/>
      <protection locked="0"/>
    </xf>
    <xf numFmtId="0" fontId="10" fillId="10" borderId="5" xfId="0" applyFont="1" applyFill="1" applyBorder="1" applyProtection="1">
      <protection locked="0"/>
    </xf>
    <xf numFmtId="0" fontId="5" fillId="11" borderId="5" xfId="0" applyFont="1" applyFill="1" applyBorder="1" applyProtection="1">
      <protection locked="0"/>
    </xf>
    <xf numFmtId="0" fontId="5" fillId="10" borderId="4" xfId="0" applyFont="1" applyFill="1" applyBorder="1" applyProtection="1">
      <protection locked="0"/>
    </xf>
    <xf numFmtId="0" fontId="16" fillId="5" borderId="0" xfId="0" applyFont="1" applyFill="1" applyAlignment="1" applyProtection="1">
      <alignment vertical="top" wrapText="1"/>
      <protection locked="0"/>
    </xf>
    <xf numFmtId="0" fontId="29" fillId="5" borderId="0" xfId="0" applyFont="1" applyFill="1" applyProtection="1">
      <protection locked="0"/>
    </xf>
    <xf numFmtId="0" fontId="12" fillId="0" borderId="0" xfId="0" applyFont="1" applyProtection="1">
      <protection locked="0"/>
    </xf>
    <xf numFmtId="0" fontId="12" fillId="13" borderId="0" xfId="0" applyFont="1" applyFill="1" applyProtection="1">
      <protection locked="0"/>
    </xf>
    <xf numFmtId="0" fontId="12" fillId="13" borderId="0" xfId="0" applyFont="1" applyFill="1" applyAlignment="1" applyProtection="1">
      <alignment wrapText="1"/>
      <protection locked="0"/>
    </xf>
    <xf numFmtId="164" fontId="12" fillId="0" borderId="0" xfId="0" applyNumberFormat="1" applyFont="1" applyProtection="1">
      <protection locked="0"/>
    </xf>
    <xf numFmtId="0" fontId="0" fillId="3" borderId="0" xfId="0" applyFill="1" applyProtection="1">
      <protection locked="0"/>
    </xf>
    <xf numFmtId="0" fontId="6" fillId="13" borderId="0" xfId="0" applyFont="1" applyFill="1" applyProtection="1">
      <protection locked="0"/>
    </xf>
    <xf numFmtId="164" fontId="6" fillId="0" borderId="0" xfId="0" applyNumberFormat="1" applyFont="1" applyProtection="1">
      <protection locked="0"/>
    </xf>
    <xf numFmtId="165" fontId="22" fillId="3" borderId="0" xfId="1" applyNumberFormat="1" applyFont="1" applyFill="1" applyBorder="1" applyAlignment="1" applyProtection="1">
      <alignment horizontal="center"/>
      <protection locked="0"/>
    </xf>
    <xf numFmtId="165" fontId="22" fillId="5" borderId="0" xfId="1" applyNumberFormat="1" applyFont="1" applyFill="1" applyBorder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6" fillId="12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20" fillId="0" borderId="0" xfId="0" applyFont="1" applyAlignment="1" applyProtection="1">
      <alignment horizontal="center" wrapText="1"/>
      <protection locked="0"/>
    </xf>
    <xf numFmtId="0" fontId="16" fillId="6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49" fontId="11" fillId="2" borderId="3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49" fontId="11" fillId="0" borderId="3" xfId="0" applyNumberFormat="1" applyFont="1" applyBorder="1" applyProtection="1">
      <protection locked="0"/>
    </xf>
    <xf numFmtId="14" fontId="5" fillId="0" borderId="3" xfId="0" applyNumberFormat="1" applyFont="1" applyBorder="1" applyProtection="1">
      <protection locked="0"/>
    </xf>
    <xf numFmtId="0" fontId="5" fillId="2" borderId="0" xfId="0" applyFont="1" applyFill="1" applyProtection="1">
      <protection locked="0"/>
    </xf>
    <xf numFmtId="0" fontId="16" fillId="5" borderId="0" xfId="0" applyFont="1" applyFill="1" applyAlignment="1" applyProtection="1">
      <alignment horizontal="left"/>
      <protection locked="0"/>
    </xf>
    <xf numFmtId="0" fontId="19" fillId="5" borderId="0" xfId="0" applyFont="1" applyFill="1" applyAlignment="1" applyProtection="1">
      <alignment horizontal="center"/>
      <protection locked="0"/>
    </xf>
    <xf numFmtId="0" fontId="5" fillId="5" borderId="0" xfId="0" applyFont="1" applyFill="1" applyAlignment="1" applyProtection="1">
      <alignment horizontal="left" wrapText="1"/>
      <protection locked="0"/>
    </xf>
    <xf numFmtId="0" fontId="10" fillId="0" borderId="0" xfId="0" applyFont="1" applyProtection="1">
      <protection locked="0"/>
    </xf>
    <xf numFmtId="49" fontId="5" fillId="2" borderId="0" xfId="0" applyNumberFormat="1" applyFont="1" applyFill="1" applyProtection="1">
      <protection locked="0"/>
    </xf>
    <xf numFmtId="0" fontId="5" fillId="3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7" borderId="3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8" borderId="0" xfId="0" applyFill="1" applyAlignment="1" applyProtection="1">
      <alignment horizontal="center"/>
      <protection locked="0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0" fontId="11" fillId="9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5" fillId="8" borderId="0" xfId="0" applyFont="1" applyFill="1" applyProtection="1">
      <protection locked="0"/>
    </xf>
    <xf numFmtId="0" fontId="12" fillId="2" borderId="3" xfId="0" applyFont="1" applyFill="1" applyBorder="1" applyProtection="1">
      <protection locked="0"/>
    </xf>
    <xf numFmtId="0" fontId="15" fillId="2" borderId="0" xfId="0" applyFont="1" applyFill="1" applyAlignment="1" applyProtection="1">
      <alignment wrapText="1"/>
      <protection locked="0"/>
    </xf>
    <xf numFmtId="0" fontId="16" fillId="5" borderId="0" xfId="0" applyFont="1" applyFill="1" applyProtection="1">
      <protection locked="0"/>
    </xf>
    <xf numFmtId="0" fontId="12" fillId="0" borderId="3" xfId="0" applyFont="1" applyBorder="1" applyProtection="1">
      <protection locked="0"/>
    </xf>
    <xf numFmtId="0" fontId="5" fillId="5" borderId="0" xfId="0" applyFont="1" applyFill="1" applyAlignment="1" applyProtection="1">
      <alignment horizontal="left"/>
      <protection locked="0"/>
    </xf>
    <xf numFmtId="37" fontId="0" fillId="2" borderId="0" xfId="0" applyNumberFormat="1" applyFill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13" fillId="5" borderId="0" xfId="0" applyFont="1" applyFill="1" applyAlignment="1" applyProtection="1">
      <alignment vertical="center"/>
      <protection locked="0"/>
    </xf>
    <xf numFmtId="0" fontId="8" fillId="3" borderId="0" xfId="0" applyFont="1" applyFill="1" applyProtection="1">
      <protection locked="0"/>
    </xf>
    <xf numFmtId="0" fontId="6" fillId="6" borderId="0" xfId="0" applyFont="1" applyFill="1" applyProtection="1">
      <protection locked="0"/>
    </xf>
    <xf numFmtId="0" fontId="8" fillId="5" borderId="0" xfId="0" applyFont="1" applyFill="1" applyProtection="1">
      <protection locked="0"/>
    </xf>
    <xf numFmtId="0" fontId="12" fillId="5" borderId="0" xfId="0" applyFont="1" applyFill="1" applyProtection="1">
      <protection locked="0"/>
    </xf>
    <xf numFmtId="0" fontId="9" fillId="5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6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11" fillId="9" borderId="3" xfId="0" applyFont="1" applyFill="1" applyBorder="1" applyAlignment="1" applyProtection="1">
      <alignment horizontal="center" vertical="center" wrapText="1"/>
      <protection locked="0"/>
    </xf>
    <xf numFmtId="0" fontId="11" fillId="15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 applyProtection="1">
      <alignment horizontal="center"/>
      <protection hidden="1"/>
    </xf>
    <xf numFmtId="0" fontId="10" fillId="15" borderId="3" xfId="0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18" fillId="5" borderId="0" xfId="0" applyFont="1" applyFill="1" applyAlignment="1" applyProtection="1">
      <alignment horizontal="center"/>
      <protection locked="0"/>
    </xf>
    <xf numFmtId="0" fontId="20" fillId="5" borderId="0" xfId="0" applyFont="1" applyFill="1" applyAlignment="1" applyProtection="1">
      <alignment horizontal="center" wrapText="1"/>
      <protection locked="0"/>
    </xf>
    <xf numFmtId="0" fontId="11" fillId="5" borderId="0" xfId="0" applyFont="1" applyFill="1" applyAlignment="1" applyProtection="1">
      <alignment horizontal="right"/>
      <protection locked="0"/>
    </xf>
    <xf numFmtId="165" fontId="11" fillId="5" borderId="0" xfId="1" applyNumberFormat="1" applyFont="1" applyFill="1" applyBorder="1" applyAlignment="1" applyProtection="1">
      <alignment horizontal="left"/>
      <protection locked="0"/>
    </xf>
    <xf numFmtId="165" fontId="23" fillId="5" borderId="0" xfId="1" applyNumberFormat="1" applyFont="1" applyFill="1" applyBorder="1" applyAlignment="1" applyProtection="1">
      <alignment horizontal="center"/>
      <protection locked="0"/>
    </xf>
    <xf numFmtId="0" fontId="21" fillId="5" borderId="0" xfId="0" applyFont="1" applyFill="1" applyAlignment="1" applyProtection="1">
      <alignment wrapText="1"/>
      <protection locked="0"/>
    </xf>
    <xf numFmtId="0" fontId="5" fillId="6" borderId="0" xfId="0" applyFont="1" applyFill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165" fontId="18" fillId="3" borderId="3" xfId="1" applyNumberFormat="1" applyFont="1" applyFill="1" applyBorder="1" applyAlignment="1" applyProtection="1">
      <alignment horizontal="left" vertical="top"/>
      <protection locked="0"/>
    </xf>
    <xf numFmtId="165" fontId="18" fillId="2" borderId="3" xfId="1" applyNumberFormat="1" applyFont="1" applyFill="1" applyBorder="1" applyAlignment="1" applyProtection="1">
      <alignment horizontal="left"/>
      <protection locked="0"/>
    </xf>
    <xf numFmtId="165" fontId="10" fillId="2" borderId="3" xfId="2" applyNumberFormat="1" applyFon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0" fillId="10" borderId="5" xfId="0" applyFill="1" applyBorder="1" applyProtection="1">
      <protection locked="0"/>
    </xf>
    <xf numFmtId="0" fontId="24" fillId="11" borderId="8" xfId="0" applyFont="1" applyFill="1" applyBorder="1" applyAlignment="1" applyProtection="1">
      <alignment horizontal="left" vertical="center"/>
      <protection locked="0"/>
    </xf>
    <xf numFmtId="0" fontId="31" fillId="11" borderId="8" xfId="5" applyFont="1" applyFill="1" applyBorder="1" applyAlignment="1" applyProtection="1">
      <alignment horizontal="right" vertical="center"/>
      <protection locked="0"/>
    </xf>
    <xf numFmtId="0" fontId="24" fillId="11" borderId="9" xfId="0" applyFont="1" applyFill="1" applyBorder="1" applyAlignment="1" applyProtection="1">
      <alignment vertical="center"/>
      <protection locked="0"/>
    </xf>
    <xf numFmtId="0" fontId="5" fillId="10" borderId="6" xfId="0" applyFont="1" applyFill="1" applyBorder="1" applyProtection="1">
      <protection locked="0"/>
    </xf>
    <xf numFmtId="0" fontId="11" fillId="15" borderId="3" xfId="0" applyFont="1" applyFill="1" applyBorder="1" applyAlignment="1" applyProtection="1">
      <alignment horizontal="center" vertical="center" wrapText="1"/>
      <protection hidden="1"/>
    </xf>
    <xf numFmtId="0" fontId="11" fillId="8" borderId="3" xfId="0" applyFont="1" applyFill="1" applyBorder="1" applyAlignment="1" applyProtection="1">
      <alignment horizontal="center" vertical="center" wrapText="1"/>
      <protection hidden="1"/>
    </xf>
    <xf numFmtId="165" fontId="11" fillId="5" borderId="0" xfId="1" applyNumberFormat="1" applyFont="1" applyFill="1" applyBorder="1" applyAlignment="1" applyProtection="1">
      <alignment horizontal="center"/>
      <protection hidden="1"/>
    </xf>
    <xf numFmtId="0" fontId="24" fillId="5" borderId="0" xfId="0" applyFont="1" applyFill="1" applyAlignment="1" applyProtection="1">
      <alignment horizontal="right" vertical="center"/>
      <protection locked="0"/>
    </xf>
    <xf numFmtId="0" fontId="31" fillId="5" borderId="0" xfId="5" applyFont="1" applyFill="1" applyBorder="1" applyAlignment="1" applyProtection="1">
      <alignment horizontal="left" vertical="center"/>
      <protection locked="0"/>
    </xf>
    <xf numFmtId="0" fontId="26" fillId="5" borderId="0" xfId="5" applyFill="1" applyBorder="1" applyAlignment="1" applyProtection="1">
      <alignment horizontal="center" vertical="center"/>
      <protection locked="0"/>
    </xf>
    <xf numFmtId="0" fontId="25" fillId="5" borderId="0" xfId="0" applyFont="1" applyFill="1" applyAlignment="1" applyProtection="1">
      <alignment horizontal="center" vertical="center"/>
      <protection locked="0"/>
    </xf>
    <xf numFmtId="0" fontId="24" fillId="5" borderId="0" xfId="0" applyFont="1" applyFill="1" applyAlignment="1" applyProtection="1">
      <alignment vertical="center"/>
      <protection locked="0"/>
    </xf>
    <xf numFmtId="0" fontId="5" fillId="5" borderId="0" xfId="0" applyFont="1" applyFill="1" applyProtection="1">
      <protection locked="0"/>
    </xf>
    <xf numFmtId="0" fontId="26" fillId="14" borderId="8" xfId="5" applyFill="1" applyBorder="1" applyAlignment="1" applyProtection="1">
      <alignment vertical="center"/>
      <protection locked="0"/>
    </xf>
    <xf numFmtId="0" fontId="32" fillId="14" borderId="8" xfId="7" applyFont="1" applyFill="1" applyBorder="1" applyAlignment="1" applyProtection="1">
      <alignment vertical="center"/>
      <protection locked="0"/>
    </xf>
    <xf numFmtId="0" fontId="32" fillId="14" borderId="8" xfId="7" applyFont="1" applyFill="1" applyBorder="1" applyAlignment="1" applyProtection="1">
      <alignment horizontal="center" vertical="center"/>
      <protection locked="0"/>
    </xf>
    <xf numFmtId="0" fontId="32" fillId="14" borderId="6" xfId="7" applyFont="1" applyFill="1" applyBorder="1" applyAlignment="1" applyProtection="1">
      <alignment horizontal="left" vertical="center"/>
      <protection locked="0"/>
    </xf>
    <xf numFmtId="0" fontId="32" fillId="14" borderId="5" xfId="7" applyFont="1" applyFill="1" applyBorder="1" applyAlignment="1" applyProtection="1">
      <alignment vertical="center"/>
      <protection locked="0"/>
    </xf>
    <xf numFmtId="0" fontId="33" fillId="16" borderId="5" xfId="7" applyFont="1" applyFill="1" applyBorder="1" applyProtection="1">
      <protection locked="0"/>
    </xf>
    <xf numFmtId="0" fontId="34" fillId="16" borderId="5" xfId="7" applyFont="1" applyFill="1" applyBorder="1" applyProtection="1">
      <protection locked="0"/>
    </xf>
    <xf numFmtId="0" fontId="32" fillId="14" borderId="5" xfId="7" applyFont="1" applyFill="1" applyBorder="1" applyAlignment="1" applyProtection="1">
      <alignment horizontal="center" vertical="center"/>
      <protection locked="0"/>
    </xf>
    <xf numFmtId="0" fontId="32" fillId="14" borderId="9" xfId="7" applyFont="1" applyFill="1" applyBorder="1" applyAlignment="1" applyProtection="1">
      <alignment horizontal="left" vertical="center"/>
      <protection locked="0"/>
    </xf>
    <xf numFmtId="0" fontId="32" fillId="14" borderId="8" xfId="7" applyFont="1" applyFill="1" applyBorder="1" applyAlignment="1" applyProtection="1">
      <alignment horizontal="left" vertical="center"/>
      <protection locked="0"/>
    </xf>
    <xf numFmtId="0" fontId="32" fillId="14" borderId="8" xfId="7" applyFont="1" applyFill="1" applyBorder="1" applyAlignment="1" applyProtection="1">
      <alignment horizontal="right" vertical="center"/>
      <protection locked="0"/>
    </xf>
    <xf numFmtId="0" fontId="32" fillId="14" borderId="8" xfId="7" applyFont="1" applyFill="1" applyBorder="1" applyAlignment="1" applyProtection="1">
      <alignment horizontal="left" vertical="top"/>
      <protection locked="0"/>
    </xf>
    <xf numFmtId="0" fontId="32" fillId="14" borderId="7" xfId="7" applyFont="1" applyFill="1" applyBorder="1" applyAlignment="1" applyProtection="1">
      <alignment vertical="center"/>
      <protection locked="0"/>
    </xf>
    <xf numFmtId="0" fontId="32" fillId="14" borderId="5" xfId="7" applyFont="1" applyFill="1" applyBorder="1" applyAlignment="1" applyProtection="1">
      <alignment horizontal="left" vertical="center"/>
      <protection locked="0"/>
    </xf>
    <xf numFmtId="0" fontId="34" fillId="16" borderId="4" xfId="7" applyFont="1" applyFill="1" applyBorder="1" applyProtection="1">
      <protection locked="0"/>
    </xf>
    <xf numFmtId="165" fontId="36" fillId="5" borderId="0" xfId="10" applyNumberFormat="1" applyFont="1" applyFill="1" applyBorder="1" applyAlignment="1" applyProtection="1">
      <alignment horizontal="center"/>
      <protection hidden="1"/>
    </xf>
    <xf numFmtId="14" fontId="0" fillId="0" borderId="0" xfId="0" applyNumberFormat="1"/>
    <xf numFmtId="0" fontId="19" fillId="5" borderId="0" xfId="0" applyFont="1" applyFill="1" applyAlignment="1" applyProtection="1">
      <alignment horizontal="left"/>
      <protection locked="0"/>
    </xf>
    <xf numFmtId="0" fontId="38" fillId="2" borderId="3" xfId="0" applyFont="1" applyFill="1" applyBorder="1" applyProtection="1">
      <protection locked="0"/>
    </xf>
    <xf numFmtId="14" fontId="38" fillId="0" borderId="3" xfId="0" applyNumberFormat="1" applyFont="1" applyBorder="1" applyProtection="1">
      <protection locked="0"/>
    </xf>
    <xf numFmtId="0" fontId="38" fillId="2" borderId="3" xfId="0" applyFont="1" applyFill="1" applyBorder="1" applyAlignment="1" applyProtection="1">
      <alignment horizontal="center" wrapText="1"/>
      <protection locked="0"/>
    </xf>
    <xf numFmtId="0" fontId="38" fillId="2" borderId="0" xfId="0" applyFont="1" applyFill="1" applyAlignment="1" applyProtection="1">
      <alignment wrapText="1"/>
      <protection locked="0"/>
    </xf>
    <xf numFmtId="0" fontId="38" fillId="8" borderId="0" xfId="0" applyFont="1" applyFill="1" applyAlignment="1" applyProtection="1">
      <alignment wrapText="1"/>
      <protection locked="0"/>
    </xf>
    <xf numFmtId="0" fontId="38" fillId="2" borderId="2" xfId="0" applyFont="1" applyFill="1" applyBorder="1" applyAlignment="1" applyProtection="1">
      <alignment horizontal="center" wrapText="1"/>
      <protection locked="0"/>
    </xf>
    <xf numFmtId="0" fontId="40" fillId="2" borderId="3" xfId="0" applyFont="1" applyFill="1" applyBorder="1" applyAlignment="1" applyProtection="1">
      <alignment wrapText="1"/>
      <protection locked="0"/>
    </xf>
    <xf numFmtId="0" fontId="11" fillId="2" borderId="3" xfId="0" applyFont="1" applyFill="1" applyBorder="1" applyAlignment="1" applyProtection="1">
      <alignment horizontal="center" wrapText="1"/>
      <protection locked="0"/>
    </xf>
    <xf numFmtId="0" fontId="38" fillId="8" borderId="2" xfId="0" applyFont="1" applyFill="1" applyBorder="1" applyAlignment="1" applyProtection="1">
      <alignment horizontal="center"/>
      <protection hidden="1"/>
    </xf>
    <xf numFmtId="0" fontId="40" fillId="15" borderId="3" xfId="0" applyFont="1" applyFill="1" applyBorder="1" applyAlignment="1" applyProtection="1">
      <alignment horizontal="center"/>
      <protection hidden="1"/>
    </xf>
    <xf numFmtId="165" fontId="35" fillId="5" borderId="0" xfId="10" applyNumberFormat="1" applyFont="1" applyFill="1" applyBorder="1" applyAlignment="1" applyProtection="1">
      <alignment horizontal="center"/>
      <protection hidden="1"/>
    </xf>
    <xf numFmtId="0" fontId="41" fillId="19" borderId="10" xfId="0" applyFont="1" applyFill="1" applyBorder="1"/>
    <xf numFmtId="0" fontId="41" fillId="0" borderId="10" xfId="0" applyFont="1" applyBorder="1"/>
    <xf numFmtId="0" fontId="41" fillId="0" borderId="0" xfId="0" applyFont="1"/>
    <xf numFmtId="0" fontId="11" fillId="8" borderId="2" xfId="0" applyFont="1" applyFill="1" applyBorder="1" applyAlignment="1" applyProtection="1">
      <alignment vertical="center" wrapText="1"/>
      <protection hidden="1"/>
    </xf>
    <xf numFmtId="0" fontId="5" fillId="2" borderId="11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165" fontId="11" fillId="9" borderId="3" xfId="1" applyNumberFormat="1" applyFont="1" applyFill="1" applyBorder="1" applyAlignment="1" applyProtection="1">
      <alignment horizontal="center" vertical="center" wrapText="1"/>
      <protection locked="0"/>
    </xf>
    <xf numFmtId="0" fontId="39" fillId="15" borderId="3" xfId="0" applyFont="1" applyFill="1" applyBorder="1" applyAlignment="1" applyProtection="1">
      <alignment horizontal="center" wrapText="1"/>
      <protection hidden="1"/>
    </xf>
    <xf numFmtId="0" fontId="43" fillId="17" borderId="15" xfId="0" applyFont="1" applyFill="1" applyBorder="1"/>
    <xf numFmtId="14" fontId="42" fillId="18" borderId="15" xfId="0" applyNumberFormat="1" applyFont="1" applyFill="1" applyBorder="1"/>
    <xf numFmtId="14" fontId="42" fillId="0" borderId="15" xfId="0" applyNumberFormat="1" applyFont="1" applyBorder="1"/>
    <xf numFmtId="0" fontId="0" fillId="0" borderId="0" xfId="0" pivotButton="1"/>
    <xf numFmtId="0" fontId="0" fillId="0" borderId="0" xfId="0" pivotButton="1" applyAlignment="1">
      <alignment wrapText="1"/>
    </xf>
    <xf numFmtId="0" fontId="0" fillId="0" borderId="0" xfId="0" applyAlignment="1">
      <alignment wrapText="1"/>
    </xf>
    <xf numFmtId="44" fontId="10" fillId="2" borderId="16" xfId="2" applyFont="1" applyFill="1" applyBorder="1" applyAlignment="1" applyProtection="1">
      <alignment horizontal="center"/>
    </xf>
    <xf numFmtId="44" fontId="10" fillId="2" borderId="17" xfId="2" applyFont="1" applyFill="1" applyBorder="1" applyAlignment="1" applyProtection="1">
      <alignment horizontal="center"/>
    </xf>
    <xf numFmtId="0" fontId="39" fillId="0" borderId="3" xfId="1" applyNumberFormat="1" applyFont="1" applyFill="1" applyBorder="1" applyAlignment="1" applyProtection="1">
      <alignment horizontal="center"/>
      <protection locked="0"/>
    </xf>
    <xf numFmtId="0" fontId="11" fillId="3" borderId="0" xfId="0" applyFont="1" applyFill="1" applyProtection="1">
      <protection locked="0"/>
    </xf>
    <xf numFmtId="0" fontId="0" fillId="0" borderId="0" xfId="0"/>
    <xf numFmtId="0" fontId="11" fillId="9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5" fontId="39" fillId="0" borderId="3" xfId="1" applyNumberFormat="1" applyFont="1" applyFill="1" applyBorder="1" applyAlignment="1" applyProtection="1">
      <alignment horizontal="center"/>
      <protection locked="0"/>
    </xf>
    <xf numFmtId="0" fontId="39" fillId="8" borderId="3" xfId="0" applyFont="1" applyFill="1" applyBorder="1" applyAlignment="1" applyProtection="1">
      <alignment horizontal="center"/>
      <protection locked="0" hidden="1"/>
    </xf>
    <xf numFmtId="0" fontId="39" fillId="0" borderId="3" xfId="0" applyFont="1" applyBorder="1" applyAlignment="1" applyProtection="1">
      <alignment horizontal="center" wrapText="1"/>
      <protection locked="0"/>
    </xf>
    <xf numFmtId="44" fontId="40" fillId="2" borderId="2" xfId="0" applyNumberFormat="1" applyFont="1" applyFill="1" applyBorder="1" applyAlignment="1" applyProtection="1">
      <alignment wrapText="1"/>
      <protection locked="0"/>
    </xf>
    <xf numFmtId="44" fontId="40" fillId="2" borderId="1" xfId="0" applyNumberFormat="1" applyFont="1" applyFill="1" applyBorder="1" applyAlignment="1" applyProtection="1">
      <alignment wrapText="1"/>
      <protection locked="0"/>
    </xf>
    <xf numFmtId="44" fontId="10" fillId="2" borderId="2" xfId="0" applyNumberFormat="1" applyFont="1" applyFill="1" applyBorder="1" applyProtection="1">
      <protection locked="0"/>
    </xf>
    <xf numFmtId="44" fontId="10" fillId="2" borderId="1" xfId="0" applyNumberFormat="1" applyFont="1" applyFill="1" applyBorder="1" applyProtection="1">
      <protection locked="0"/>
    </xf>
    <xf numFmtId="0" fontId="5" fillId="8" borderId="2" xfId="0" applyFont="1" applyFill="1" applyBorder="1" applyAlignment="1" applyProtection="1">
      <alignment horizontal="center"/>
      <protection locked="0" hidden="1"/>
    </xf>
    <xf numFmtId="0" fontId="5" fillId="8" borderId="1" xfId="0" applyFont="1" applyFill="1" applyBorder="1" applyAlignment="1" applyProtection="1">
      <alignment horizontal="center"/>
      <protection locked="0" hidden="1"/>
    </xf>
    <xf numFmtId="0" fontId="11" fillId="8" borderId="2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165" fontId="11" fillId="0" borderId="3" xfId="1" applyNumberFormat="1" applyFont="1" applyFill="1" applyBorder="1" applyAlignment="1" applyProtection="1">
      <alignment horizontal="center"/>
      <protection locked="0"/>
    </xf>
    <xf numFmtId="0" fontId="0" fillId="8" borderId="3" xfId="0" applyFill="1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/>
    </xf>
  </cellXfs>
  <cellStyles count="13">
    <cellStyle name="Comma" xfId="1" builtinId="3"/>
    <cellStyle name="Comma 2" xfId="10" xr:uid="{00000000-0005-0000-0000-000001000000}"/>
    <cellStyle name="Currency" xfId="2" builtinId="4"/>
    <cellStyle name="Hyperlink" xfId="5" builtinId="8"/>
    <cellStyle name="Normal" xfId="0" builtinId="0"/>
    <cellStyle name="Normal 11" xfId="4" xr:uid="{00000000-0005-0000-0000-000005000000}"/>
    <cellStyle name="Normal 2" xfId="7" xr:uid="{00000000-0005-0000-0000-000006000000}"/>
    <cellStyle name="Normal 3" xfId="3" xr:uid="{00000000-0005-0000-0000-000007000000}"/>
    <cellStyle name="Normal 3 3 2 2" xfId="6" xr:uid="{00000000-0005-0000-0000-000008000000}"/>
    <cellStyle name="Normal 4" xfId="8" xr:uid="{00000000-0005-0000-0000-000009000000}"/>
    <cellStyle name="Normal 4 2" xfId="12" xr:uid="{00000000-0005-0000-0000-00000A000000}"/>
    <cellStyle name="Normal 5" xfId="9" xr:uid="{00000000-0005-0000-0000-00000B000000}"/>
    <cellStyle name="Normal 6" xfId="11" xr:uid="{00000000-0005-0000-0000-00000C000000}"/>
  </cellStyles>
  <dxfs count="36"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pivotCacheDefinition" Target="pivotCache/pivotCacheDefinition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706668</xdr:colOff>
      <xdr:row>5</xdr:row>
      <xdr:rowOff>15651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FF512B7-5FA7-4C86-A997-EE7CA81A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09570" cy="1311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78441</xdr:colOff>
      <xdr:row>4</xdr:row>
      <xdr:rowOff>145675</xdr:rowOff>
    </xdr:from>
    <xdr:to>
      <xdr:col>5</xdr:col>
      <xdr:colOff>2745441</xdr:colOff>
      <xdr:row>6</xdr:row>
      <xdr:rowOff>156881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2BCCD6-2725-EEB6-C171-C5E98D8EA265}"/>
            </a:ext>
          </a:extLst>
        </xdr:cNvPr>
        <xdr:cNvSpPr txBox="1"/>
      </xdr:nvSpPr>
      <xdr:spPr>
        <a:xfrm>
          <a:off x="4717676" y="1030940"/>
          <a:ext cx="2667000" cy="67235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❗</a:t>
          </a:r>
          <a:r>
            <a:rPr lang="en-US" sz="1200" b="1"/>
            <a:t>Please</a:t>
          </a:r>
          <a:r>
            <a:rPr lang="en-US" sz="1200" b="1" baseline="0"/>
            <a:t> select the fiscal year this budget modification form is for❗</a:t>
          </a:r>
          <a:endParaRPr lang="en-US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804333</xdr:colOff>
      <xdr:row>18</xdr:row>
      <xdr:rowOff>232833</xdr:rowOff>
    </xdr:from>
    <xdr:ext cx="3979333" cy="127000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1016000" y="5365750"/>
          <a:ext cx="3979333" cy="127000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10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0</xdr:col>
      <xdr:colOff>0</xdr:colOff>
      <xdr:row>0</xdr:row>
      <xdr:rowOff>1</xdr:rowOff>
    </xdr:from>
    <xdr:to>
      <xdr:col>4</xdr:col>
      <xdr:colOff>1066800</xdr:colOff>
      <xdr:row>6</xdr:row>
      <xdr:rowOff>1</xdr:rowOff>
    </xdr:to>
    <xdr:pic>
      <xdr:nvPicPr>
        <xdr:cNvPr id="2" name="Picture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812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0</xdr:row>
      <xdr:rowOff>0</xdr:rowOff>
    </xdr:from>
    <xdr:to>
      <xdr:col>34</xdr:col>
      <xdr:colOff>576262</xdr:colOff>
      <xdr:row>24</xdr:row>
      <xdr:rowOff>57150</xdr:rowOff>
    </xdr:to>
    <xdr:grpSp>
      <xdr:nvGrpSpPr>
        <xdr:cNvPr id="3" name="Group 4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 noChangeAspect="1"/>
        </xdr:cNvGrpSpPr>
      </xdr:nvGrpSpPr>
      <xdr:grpSpPr bwMode="auto">
        <a:xfrm>
          <a:off x="17135475" y="0"/>
          <a:ext cx="4338637" cy="6524625"/>
          <a:chOff x="1588" y="28"/>
          <a:chExt cx="241" cy="245"/>
        </a:xfrm>
      </xdr:grpSpPr>
      <xdr:sp macro="" textlink="">
        <xdr:nvSpPr>
          <xdr:cNvPr id="4" name="AutoShape 41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591" y="28"/>
            <a:ext cx="235" cy="14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43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9"/>
            <a:ext cx="236" cy="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44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30"/>
            <a:ext cx="8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Instructions:</a:t>
            </a:r>
          </a:p>
        </xdr:txBody>
      </xdr:sp>
      <xdr:sp macro="" textlink="">
        <xdr:nvSpPr>
          <xdr:cNvPr id="7" name="Rectangle 45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1592" y="36"/>
            <a:ext cx="112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1., 2., 3., and 4. Fill in Ledger, Business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Unit, Action, and Allocation by choosing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each from their respective drop down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options</a:t>
            </a:r>
          </a:p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" name="Rectangle 4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81"/>
            <a:ext cx="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9" name="Rectangle 4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59"/>
            <a:ext cx="22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5. Select a Division from the drop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down menu. Each option will be based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on the Ledger choice.</a:t>
            </a:r>
          </a:p>
        </xdr:txBody>
      </xdr:sp>
      <xdr:sp macro="" textlink="">
        <xdr:nvSpPr>
          <xdr:cNvPr id="10" name="Rectangle 4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77"/>
            <a:ext cx="22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6., and 7. Choose a Department and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Program Description option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from the drop down</a:t>
            </a:r>
          </a:p>
        </xdr:txBody>
      </xdr:sp>
      <xdr:sp macro="" textlink="">
        <xdr:nvSpPr>
          <xdr:cNvPr id="11" name="Rectangle 5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134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2" name="Rectangle 5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96"/>
            <a:ext cx="208" cy="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8. Select an Account Type from the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drop down options</a:t>
            </a:r>
          </a:p>
        </xdr:txBody>
      </xdr:sp>
      <xdr:sp macro="" textlink="">
        <xdr:nvSpPr>
          <xdr:cNvPr id="13" name="Rectangle 5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111"/>
            <a:ext cx="158" cy="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9. Enter the budget amount</a:t>
            </a:r>
          </a:p>
        </xdr:txBody>
      </xdr:sp>
      <xdr:sp macro="" textlink="">
        <xdr:nvSpPr>
          <xdr:cNvPr id="14" name="Rectangle 5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594" y="121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5" name="Rectangle 5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202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6" name="Rectangle 5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599" y="159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" name="Line 58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90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Rectangle 59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60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28"/>
            <a:ext cx="235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Line 61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825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Rectangle 62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825" y="2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Line 63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75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Rectangle 64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58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Line 65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93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Rectangle 66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75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Line 67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1596" y="109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Rectangle 68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9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Line 69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592" y="108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Rectangle 70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589" y="107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Line 71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1588" y="118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Rectangle 72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118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Line 73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133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Rectangle 74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13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76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13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77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28"/>
            <a:ext cx="0" cy="93"/>
          </a:xfrm>
          <a:prstGeom prst="rect">
            <a:avLst/>
          </a:prstGeom>
          <a:solidFill>
            <a:srgbClr val="000000"/>
          </a:solidFill>
          <a:ln w="222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6" name="Rectangle 78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>
            <a:spLocks noChangeArrowheads="1"/>
          </xdr:cNvSpPr>
        </xdr:nvSpPr>
        <xdr:spPr bwMode="auto">
          <a:xfrm flipV="1">
            <a:off x="1592" y="120"/>
            <a:ext cx="232" cy="1"/>
          </a:xfrm>
          <a:prstGeom prst="rect">
            <a:avLst/>
          </a:prstGeom>
          <a:solidFill>
            <a:srgbClr val="000000"/>
          </a:solidFill>
          <a:ln w="3175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miter lim="800000"/>
            <a:headEnd/>
            <a:tailEnd/>
          </a:ln>
        </xdr:spPr>
      </xdr:sp>
      <xdr:sp macro="" textlink="">
        <xdr:nvSpPr>
          <xdr:cNvPr id="37" name="Rectangle 79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24" y="28"/>
            <a:ext cx="1" cy="93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Line 80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>
            <a:spLocks noChangeShapeType="1"/>
          </xdr:cNvSpPr>
        </xdr:nvSpPr>
        <xdr:spPr bwMode="auto">
          <a:xfrm>
            <a:off x="1590" y="272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Rectangle 81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72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Line 82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1825" y="272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Rectangle 83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825" y="272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Line 84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Rectangle 85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9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Line 86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46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Rectangle 87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4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Line 88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98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" name="Rectangle 89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9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Line 90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15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Rectangle 91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15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Line 92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50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Rectangle 93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50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Line 94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6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Rectangle 95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67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Line 96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84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" name="Rectangle 9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84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Line 98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18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Rectangle 99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1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Line 100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36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" name="Rectangle 101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3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Line 102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7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Rectangle 103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7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5</xdr:col>
      <xdr:colOff>1957916</xdr:colOff>
      <xdr:row>1</xdr:row>
      <xdr:rowOff>42334</xdr:rowOff>
    </xdr:from>
    <xdr:ext cx="1248833" cy="1143000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312833" y="232834"/>
          <a:ext cx="1248833" cy="1143000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8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8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oneCellAnchor>
    <xdr:from>
      <xdr:col>9</xdr:col>
      <xdr:colOff>751416</xdr:colOff>
      <xdr:row>20</xdr:row>
      <xdr:rowOff>42335</xdr:rowOff>
    </xdr:from>
    <xdr:ext cx="5001510" cy="687916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9630833" y="5831418"/>
          <a:ext cx="5001510" cy="687916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oneCellAnchor>
    <xdr:from>
      <xdr:col>12</xdr:col>
      <xdr:colOff>539749</xdr:colOff>
      <xdr:row>6</xdr:row>
      <xdr:rowOff>211668</xdr:rowOff>
    </xdr:from>
    <xdr:ext cx="3371677" cy="328082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12826999" y="1746251"/>
          <a:ext cx="3371677" cy="328082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Desktop/Copy%20of%20NEW-%20FY20%20Tax-Levy%20Modification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AppData/Local/Microsoft/Windows/Temporary%20Internet%20Files/Content.Outlook/S0SIE31L/ExtendedCheckRequestForm-Wordpress-version_03.01.2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Desktop/NTL%20PAF%20dox/NTL%20PAF%20Redesign_0208202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blazina/AppData/Local/Microsoft/Windows/INetCache/Content.Outlook/72BWM1P5/NTL%20PAF%20FINAL%20Redesign_05.17.21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.baruch.cuny.edu\Shares\Budget\Budget%20Pivot%20and%20Modifications\Mod%20Form\FY21%20Budget%20Modification%20Form\FY21%20Tax%20Levy%20and%20IFR%20Budget%20Modification%20Form_09252020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https://cuny907.sharepoint.com/Users/jherrera.BC/Dropbox%20(Brooklyn%20College)/Baruch%20All-Funds%20Budget%20&amp;%20Budget%20Information/All-Funds%20Budget%20&amp;%20Budget%20Information/_4_Forms%20And%20Instructions/BCF%20Accounts/BCF-PaymentRequestForm_08.30.21.xlsm?5A9083E0" TargetMode="External"/><Relationship Id="rId1" Type="http://schemas.openxmlformats.org/officeDocument/2006/relationships/externalLinkPath" Target="file:///\\5A9083E0\BCF-PaymentRequestForm_08.30.21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Desktop/FY22%20Budget%20Mod%20Forms/FY22%20Tax%20Levy%20and%20IFR%20Budget%20Modification%20Form_10.12.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AppData/Local/Microsoft/Windows/Temporary%20Internet%20Files/Content.Outlook/S0SIE31L/FY21%20Non%20Tax-Levy-BAR02%20BAR03%20BAR04%20%20BAR55%20Budget%20Mod%20Form_111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"/>
      <sheetName val="Sheet1"/>
      <sheetName val="tre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quest Form"/>
      <sheetName val="Source"/>
      <sheetName val="ChartfieldAudit"/>
      <sheetName val="BCFProj&amp;Obj"/>
      <sheetName val="BAR55Accts&amp;Exp"/>
      <sheetName val="Crosswalk NTL Prgrm-Project_JH"/>
      <sheetName val="ConsolidatedTre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able Macros Instructions"/>
      <sheetName val="AssmtActivityRedesign_020821"/>
      <sheetName val="Assmt Activity Redesign_JH"/>
      <sheetName val="Business Unit Dropdown List"/>
      <sheetName val="Sheet1"/>
      <sheetName val="Crosswalk NTL Prgrm-Project_JH"/>
      <sheetName val="Sheet2"/>
      <sheetName val="ConsolidatedTreeData"/>
      <sheetName val="TL DEPT Tree"/>
      <sheetName val="Crosswalk NTL Prgrm-Projects"/>
      <sheetName val="Assignment Activity Redesign"/>
      <sheetName val="BCF Account codes"/>
      <sheetName val="BCF Project list"/>
      <sheetName val="Crosswalk NTL Prgrm-wOldPr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able Macros Instructions"/>
      <sheetName val="NTL PAF Example Form"/>
      <sheetName val="Non Tax Levy PAF"/>
      <sheetName val="Business Unit Dropdown List"/>
      <sheetName val="BCF Account Fields"/>
      <sheetName val="Crosswalk NTL Prgrm-Project_JH"/>
      <sheetName val="ConsolidatedTreeData"/>
      <sheetName val="TL DEPT Tree"/>
      <sheetName val="BCF Account codes"/>
      <sheetName val="BCF Project list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</sheetNames>
    <sheetDataSet>
      <sheetData sheetId="0"/>
      <sheetData sheetId="1"/>
      <sheetData sheetId="2"/>
      <sheetData sheetId="3">
        <row r="5">
          <cell r="B5" t="str">
            <v>IFR_Acad Aff</v>
          </cell>
        </row>
      </sheetData>
      <sheetData sheetId="4"/>
      <sheetData sheetId="5"/>
      <sheetData sheetId="6"/>
      <sheetData sheetId="7">
        <row r="104">
          <cell r="F104" t="str">
            <v>VPSA_ELC</v>
          </cell>
        </row>
      </sheetData>
      <sheetData sheetId="8">
        <row r="4">
          <cell r="A4" t="str">
            <v>TL_Acad Aff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Request - Sample"/>
      <sheetName val="Payment Request Form"/>
      <sheetName val="Source"/>
      <sheetName val="MasterData"/>
      <sheetName val="ExpenseAccounts"/>
      <sheetName val="Level1"/>
      <sheetName val="Level2"/>
      <sheetName val="BCF-PaymentRequestForm_08.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Budget Mod Form-all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  <sheetName val="Chartfields All"/>
    </sheetNames>
    <sheetDataSet>
      <sheetData sheetId="0" refreshError="1"/>
      <sheetData sheetId="1" refreshError="1"/>
      <sheetData sheetId="2" refreshError="1"/>
      <sheetData sheetId="3">
        <row r="5">
          <cell r="B5" t="str">
            <v>IFR_Acad Aff</v>
          </cell>
        </row>
        <row r="6">
          <cell r="B6" t="str">
            <v>IFR_VPAF</v>
          </cell>
        </row>
        <row r="7">
          <cell r="B7" t="str">
            <v>IFR_VPEM</v>
          </cell>
        </row>
        <row r="8">
          <cell r="B8" t="str">
            <v>IFR_VPISD</v>
          </cell>
        </row>
        <row r="9">
          <cell r="B9" t="str">
            <v>IFR_VPSA</v>
          </cell>
        </row>
        <row r="10">
          <cell r="B10" t="str">
            <v>IFR_WSAS</v>
          </cell>
        </row>
        <row r="11">
          <cell r="B11" t="str">
            <v>IFR_ZSB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104">
          <cell r="F104" t="str">
            <v>VPSA_ELC</v>
          </cell>
        </row>
      </sheetData>
      <sheetData sheetId="9">
        <row r="4">
          <cell r="A4" t="str">
            <v>TL_Acad Aff</v>
          </cell>
        </row>
        <row r="5">
          <cell r="A5" t="str">
            <v>TL_OCM</v>
          </cell>
        </row>
        <row r="6">
          <cell r="A6" t="str">
            <v>TL_President</v>
          </cell>
        </row>
        <row r="7">
          <cell r="A7" t="str">
            <v>TL_MSPIA</v>
          </cell>
        </row>
        <row r="8">
          <cell r="A8" t="str">
            <v>TL_VPAF</v>
          </cell>
        </row>
        <row r="9">
          <cell r="A9" t="str">
            <v>TL_VPCA</v>
          </cell>
        </row>
        <row r="10">
          <cell r="A10" t="str">
            <v>TL_VPEM</v>
          </cell>
        </row>
        <row r="11">
          <cell r="A11" t="str">
            <v>TL_VPISD</v>
          </cell>
        </row>
        <row r="12">
          <cell r="A12" t="str">
            <v>TL_VPSA</v>
          </cell>
        </row>
        <row r="13">
          <cell r="A13" t="str">
            <v>TL_WSAS</v>
          </cell>
        </row>
        <row r="14">
          <cell r="A14" t="str">
            <v>TL_ZSB</v>
          </cell>
        </row>
      </sheetData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 Tax Levy Budget Form"/>
      <sheetName val="SAMPLE-Non Tax Levy Budget Form"/>
      <sheetName val="Codes for Fund Src, SI, OU"/>
      <sheetName val="BAR03 Association"/>
      <sheetName val="Non Tax-Levy"/>
      <sheetName val="Bar03 Tree Linked"/>
      <sheetName val="Bar03 Tree Linked w Prgrm "/>
      <sheetName val="Budget Tree updat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ssa Herrera" refreshedDate="46303.702948379629" createdVersion="8" refreshedVersion="8" minRefreshableVersion="3" recordCount="8" xr:uid="{18820B1E-EB8D-4780-9749-3B88C60D54E4}">
  <cacheSource type="worksheet">
    <worksheetSource ref="B12:R20" sheet="Budget Modification Form"/>
  </cacheSource>
  <cacheFields count="17">
    <cacheField name="5. Select a Division" numFmtId="0">
      <sharedItems containsBlank="1" count="6">
        <s v="ZSB"/>
        <m/>
        <s v="Acad Aff" u="1"/>
        <s v="VPSA" u="1"/>
        <s v="MSPIA" u="1"/>
        <s v="OCM" u="1"/>
      </sharedItems>
    </cacheField>
    <cacheField name="Field2" caption="Field2" numFmtId="0">
      <sharedItems containsNonDate="0" containsString="0" containsBlank="1"/>
    </cacheField>
    <cacheField name="Field3" caption="Field3" numFmtId="0">
      <sharedItems containsNonDate="0" containsString="0" containsBlank="1"/>
    </cacheField>
    <cacheField name="6.  Department Description " numFmtId="0">
      <sharedItems containsBlank="1" count="7">
        <s v="Dean Of Business"/>
        <m/>
        <s v="Education&amp;Training" u="1"/>
        <s v="Student Affairs &amp; Serv" u="1"/>
        <s v="Center, Writing" u="1"/>
        <s v="Dean School of Public Affairs" u="1"/>
        <s v="Communications" u="1"/>
      </sharedItems>
    </cacheField>
    <cacheField name="7. Select Major Purpose Code" numFmtId="0">
      <sharedItems containsBlank="1" count="4">
        <s v="100"/>
        <m/>
        <s v="350" u="1"/>
        <s v="401" u="1"/>
      </sharedItems>
    </cacheField>
    <cacheField name="8. Select Special Code Type (optional)" numFmtId="0">
      <sharedItems containsNonDate="0" containsString="0" containsBlank="1" count="1">
        <m/>
      </sharedItems>
    </cacheField>
    <cacheField name="9. Select Special Code (optional)" numFmtId="0">
      <sharedItems containsNonDate="0" containsString="0" containsBlank="1" count="1">
        <m/>
      </sharedItems>
    </cacheField>
    <cacheField name="10.  Account_x000a_Type" numFmtId="0">
      <sharedItems containsBlank="1" count="3">
        <s v="Temps-Non Teach Adj"/>
        <m/>
        <s v="Adjunct" u="1"/>
      </sharedItems>
    </cacheField>
    <cacheField name="11. Increase/_x000a_(Decrease)" numFmtId="44">
      <sharedItems containsString="0" containsBlank="1" containsNumber="1" containsInteger="1" minValue="24000" maxValue="24000"/>
    </cacheField>
    <cacheField name="Field10" caption="Field10" numFmtId="44">
      <sharedItems containsNonDate="0" containsString="0" containsBlank="1"/>
    </cacheField>
    <cacheField name="Comments (Optional)" numFmtId="0">
      <sharedItems containsBlank="1"/>
    </cacheField>
    <cacheField name="CUNYFIRST_x000a_Dept._x000a_Code" numFmtId="0">
      <sharedItems count="7">
        <s v="10381"/>
        <s v="−−−−−−−►"/>
        <s v="80137" u="1"/>
        <s v="75056" u="1"/>
        <s v="60083" u="1"/>
        <s v="10405" u="1"/>
        <s v="80070" u="1"/>
      </sharedItems>
    </cacheField>
    <cacheField name=" Program    Code" numFmtId="0">
      <sharedItems count="4">
        <s v="99999"/>
        <s v="−−−−−−−►"/>
        <s v="78313" u="1"/>
        <s v="N/A" u="1"/>
      </sharedItems>
    </cacheField>
    <cacheField name="  Funding Source" numFmtId="0">
      <sharedItems count="3">
        <s v="999999"/>
        <s v="−−−−−−−►"/>
        <s v="N/A" u="1"/>
      </sharedItems>
    </cacheField>
    <cacheField name=" Special Initiatives" numFmtId="0">
      <sharedItems count="3">
        <s v="9999"/>
        <s v="−−−−−−−►"/>
        <s v="N/A" u="1"/>
      </sharedItems>
    </cacheField>
    <cacheField name=" Operating Unit" numFmtId="0">
      <sharedItems count="4">
        <s v="9999"/>
        <s v="−−−−−−−►"/>
        <s v="3019" u="1"/>
        <s v="N/A" u="1"/>
      </sharedItems>
    </cacheField>
    <cacheField name=" Fund Code" numFmtId="0">
      <sharedItems containsMixedTypes="1" containsNumber="1" containsInteger="1" minValue="10" maxValue="11" count="3">
        <n v="10"/>
        <s v="−−−−−−−►"/>
        <n v="1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m/>
    <m/>
    <x v="0"/>
    <x v="0"/>
    <x v="0"/>
    <x v="0"/>
    <x v="0"/>
    <n v="24000"/>
    <m/>
    <s v="Funding is for ABB Strategic Fund Award for Strengthening Value Added Advising by Semi Automating Individualized Program Evaluation and Planning for MS Accountancy Students"/>
    <x v="0"/>
    <x v="0"/>
    <x v="0"/>
    <x v="0"/>
    <x v="0"/>
    <x v="0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  <r>
    <x v="1"/>
    <m/>
    <m/>
    <x v="1"/>
    <x v="1"/>
    <x v="0"/>
    <x v="0"/>
    <x v="1"/>
    <m/>
    <m/>
    <m/>
    <x v="1"/>
    <x v="1"/>
    <x v="1"/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8E3793-AAC1-465C-9473-B6891B3F81FB}" name="PivotTable2" cacheId="2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M6" firstHeaderRow="1" firstDataRow="1" firstDataCol="12"/>
  <pivotFields count="17">
    <pivotField axis="axisRow" compact="0" outline="0" showAll="0" defaultSubtotal="0">
      <items count="6">
        <item x="1"/>
        <item m="1" x="2"/>
        <item m="1" x="4"/>
        <item m="1" x="5"/>
        <item m="1" x="3"/>
        <item x="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7">
        <item x="1"/>
        <item m="1" x="4"/>
        <item m="1" x="5"/>
        <item m="1" x="6"/>
        <item m="1" x="2"/>
        <item m="1" x="3"/>
        <item x="0"/>
      </items>
    </pivotField>
    <pivotField axis="axisRow" compact="0" outline="0" subtotalTop="0" showAll="0" defaultSubtotal="0">
      <items count="4">
        <item m="1" x="2"/>
        <item m="1" x="3"/>
        <item x="1"/>
        <item x="0"/>
      </items>
    </pivotField>
    <pivotField axis="axisRow" compact="0" outline="0" subtotalTop="0" showAll="0" defaultSubtotal="0">
      <items count="1">
        <item x="0"/>
      </items>
    </pivotField>
    <pivotField axis="axisRow" compact="0" outline="0" subtotalTop="0" showAll="0" defaultSubtotal="0">
      <items count="1">
        <item x="0"/>
      </items>
    </pivotField>
    <pivotField axis="axisRow" compact="0" outline="0" subtotalTop="0" showAll="0" defaultSubtotal="0">
      <items count="3">
        <item m="1" x="2"/>
        <item x="1"/>
        <item x="0"/>
      </items>
    </pivotField>
    <pivotField dataField="1" compact="0" outline="0" subtotalTop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1"/>
        <item m="1" x="4"/>
        <item m="1" x="5"/>
        <item m="1" x="6"/>
        <item m="1" x="2"/>
        <item m="1" x="3"/>
        <item x="0"/>
      </items>
    </pivotField>
    <pivotField axis="axisRow" compact="0" outline="0" showAll="0" defaultSubtotal="0">
      <items count="4">
        <item x="1"/>
        <item x="0"/>
        <item m="1" x="3"/>
        <item m="1" x="2"/>
      </items>
    </pivotField>
    <pivotField axis="axisRow" compact="0" outline="0" showAll="0" defaultSubtotal="0">
      <items count="3">
        <item x="1"/>
        <item x="0"/>
        <item m="1" x="2"/>
      </items>
    </pivotField>
    <pivotField axis="axisRow" compact="0" outline="0" showAll="0" defaultSubtotal="0">
      <items count="3">
        <item x="1"/>
        <item x="0"/>
        <item m="1" x="2"/>
      </items>
    </pivotField>
    <pivotField axis="axisRow" compact="0" outline="0" showAll="0" defaultSubtotal="0">
      <items count="4">
        <item x="1"/>
        <item x="0"/>
        <item m="1" x="3"/>
        <item m="1" x="2"/>
      </items>
    </pivotField>
    <pivotField axis="axisRow" compact="0" outline="0" showAll="0" defaultSubtotal="0">
      <items count="3">
        <item x="1"/>
        <item x="0"/>
        <item m="1" x="2"/>
      </items>
    </pivotField>
  </pivotFields>
  <rowFields count="12">
    <field x="7"/>
    <field x="0"/>
    <field x="3"/>
    <field x="11"/>
    <field x="12"/>
    <field x="13"/>
    <field x="14"/>
    <field x="15"/>
    <field x="16"/>
    <field x="4"/>
    <field x="5"/>
    <field x="6"/>
  </rowFields>
  <rowItems count="3">
    <i>
      <x v="1"/>
      <x/>
      <x/>
      <x/>
      <x/>
      <x/>
      <x/>
      <x/>
      <x/>
      <x v="2"/>
      <x/>
      <x/>
    </i>
    <i>
      <x v="2"/>
      <x v="5"/>
      <x v="6"/>
      <x v="6"/>
      <x v="1"/>
      <x v="1"/>
      <x v="1"/>
      <x v="1"/>
      <x v="1"/>
      <x v="3"/>
      <x/>
      <x/>
    </i>
    <i t="grand">
      <x/>
    </i>
  </rowItems>
  <colItems count="1">
    <i/>
  </colItems>
  <dataFields count="1">
    <dataField name="Sum of 11. Increase/_x000a_(Decrease)" fld="8" baseField="0" baseItem="0"/>
  </dataFields>
  <formats count="9">
    <format dxfId="35">
      <pivotArea field="0" type="button" dataOnly="0" labelOnly="1" outline="0" axis="axisRow" fieldPosition="1"/>
    </format>
    <format dxfId="34">
      <pivotArea field="3" type="button" dataOnly="0" labelOnly="1" outline="0" axis="axisRow" fieldPosition="2"/>
    </format>
    <format dxfId="33">
      <pivotArea field="11" type="button" dataOnly="0" labelOnly="1" outline="0" axis="axisRow" fieldPosition="3"/>
    </format>
    <format dxfId="32">
      <pivotArea field="12" type="button" dataOnly="0" labelOnly="1" outline="0" axis="axisRow" fieldPosition="4"/>
    </format>
    <format dxfId="31">
      <pivotArea field="13" type="button" dataOnly="0" labelOnly="1" outline="0" axis="axisRow" fieldPosition="5"/>
    </format>
    <format dxfId="30">
      <pivotArea field="14" type="button" dataOnly="0" labelOnly="1" outline="0" axis="axisRow" fieldPosition="6"/>
    </format>
    <format dxfId="29">
      <pivotArea field="15" type="button" dataOnly="0" labelOnly="1" outline="0" axis="axisRow" fieldPosition="7"/>
    </format>
    <format dxfId="28">
      <pivotArea field="16" type="button" dataOnly="0" labelOnly="1" outline="0" axis="axisRow" fieldPosition="8"/>
    </format>
    <format dxfId="2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199BE340-2A2C-40CD-A085-95F53B1F4CBB}" autoFormatId="16" applyNumberFormats="0" applyBorderFormats="0" applyFontFormats="0" applyPatternFormats="0" applyAlignmentFormats="0" applyWidthHeightFormats="0">
  <queryTableRefresh nextId="2">
    <queryTableFields count="1">
      <queryTableField id="1" name="Date" tableColumnId="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4" xr16:uid="{E0601924-369D-4C0C-8E6F-4560DBF08E98}" autoFormatId="16" applyNumberFormats="0" applyBorderFormats="0" applyFontFormats="0" applyPatternFormats="0" applyAlignmentFormats="0" applyWidthHeightFormats="0">
  <queryTableRefresh nextId="35">
    <queryTableFields count="21">
      <queryTableField id="1" name="Data.Ledger" tableColumnId="1"/>
      <queryTableField id="2" name="Data.Division" tableColumnId="2"/>
      <queryTableField id="3" name="Data.CUNYFIRST GL Dept. Description                     (University Shared)" tableColumnId="3"/>
      <queryTableField id="4" name="Data.Fund" tableColumnId="4"/>
      <queryTableField id="11" name="Division&amp;DeptCode" tableColumnId="10"/>
      <queryTableField id="5" name="Fund&amp;Dept&amp;MP" tableColumnId="5"/>
      <queryTableField id="12" name="Data.Funding Source" tableColumnId="11"/>
      <queryTableField id="13" name="Data. Special Initiatives Descr" tableColumnId="12"/>
      <queryTableField id="14" name="Data.Special Initiatives" tableColumnId="13"/>
      <queryTableField id="15" name="Data.Funding Source Descr" tableColumnId="14"/>
      <queryTableField id="16" name="Data.Program" tableColumnId="15"/>
      <queryTableField id="17" name="Data.Program Code Descr" tableColumnId="16"/>
      <queryTableField id="18" name="Data.Operating Unit" tableColumnId="17"/>
      <queryTableField id="19" name="Data.Opearting Unit Descr" tableColumnId="18"/>
      <queryTableField id="20" name="Data.CUNYFIRST HCM Dept Description" tableColumnId="19"/>
      <queryTableField id="21" name="Data.CUNYFIRST HCM Dept Code" tableColumnId="20"/>
      <queryTableField id="6" name="Fund&amp;Dept" tableColumnId="6"/>
      <queryTableField id="8" name="Data.Major Purpose" tableColumnId="8"/>
      <queryTableField id="7" name="Data.CUNYFIRST GL Dept Code" tableColumnId="7"/>
      <queryTableField id="33" name="FundMPDept" tableColumnId="21"/>
      <queryTableField id="9" name="Data.Major Purpose Descr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600-000000000000}" autoFormatId="0" applyNumberFormats="0" applyBorderFormats="0" applyFontFormats="1" applyPatternFormats="1" applyAlignmentFormats="0" applyWidthHeightFormats="0">
  <queryTableRefresh preserveSortFilterLayout="0" nextId="21">
    <queryTableFields count="20">
      <queryTableField id="1" name="Data.Ledger" tableColumnId="1"/>
      <queryTableField id="2" name="Data.Division" tableColumnId="2"/>
      <queryTableField id="3" name="Data.CUNYFIRST GL Dept. Description                     (University Shared)" tableColumnId="3"/>
      <queryTableField id="4" name="Data.Fund" tableColumnId="4"/>
      <queryTableField id="5" name="Data.CUNYFIRST GL Dept Code" tableColumnId="5"/>
      <queryTableField id="6" name="Data.CUNYFIRST HCM Dept Code" tableColumnId="6"/>
      <queryTableField id="7" name="Data.CUNYFIRST HCM Dept Description" tableColumnId="7"/>
      <queryTableField id="8" name="Data.Major Purpose" tableColumnId="8"/>
      <queryTableField id="9" name="Data.Major Purpose Descr" tableColumnId="9"/>
      <queryTableField id="10" name="Data.Opearting Unit Descr" tableColumnId="10"/>
      <queryTableField id="11" name="Data.Operating Unit" tableColumnId="11"/>
      <queryTableField id="12" name="Data.Program Code Descr" tableColumnId="12"/>
      <queryTableField id="13" name="Data.Program" tableColumnId="13"/>
      <queryTableField id="14" name="Data.Funding Source Descr" tableColumnId="14"/>
      <queryTableField id="15" name="Data.Funding Source" tableColumnId="15"/>
      <queryTableField id="16" name="Data. Special Initiatives Descr" tableColumnId="16"/>
      <queryTableField id="17" name="Data.Special Initiatives" tableColumnId="17"/>
      <queryTableField id="18" name="Fund&amp;Dept" tableColumnId="18"/>
      <queryTableField id="19" name="Division&amp;DeptCode" tableColumnId="19"/>
      <queryTableField id="20" name="FundMPDept" tableColumnId="2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5" xr16:uid="{F33B83B7-A9B1-4574-9C5C-714D0A5DC7EB}" autoFormatId="16" applyNumberFormats="0" applyBorderFormats="0" applyFontFormats="0" applyPatternFormats="0" applyAlignmentFormats="0" applyWidthHeightFormats="0">
  <queryTableRefresh nextId="10">
    <queryTableFields count="5">
      <queryTableField id="2" name="Program, Spec Init, Fnd Src, OU Codes" tableColumnId="2"/>
      <queryTableField id="3" name="Type" tableColumnId="3"/>
      <queryTableField id="1" name="Program, Spec Init, Fnd Src, OU Description" tableColumnId="1"/>
      <queryTableField id="4" name="Code Descriptions" tableColumnId="4"/>
      <queryTableField id="7" name="Description-Code" tableColumnId="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00000000-0016-0000-0700-000001000000}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olumn1" tableColumnId="1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00000000-0016-0000-0800-000002000000}" autoFormatId="0" applyNumberFormats="0" applyBorderFormats="0" applyFontFormats="1" applyPatternFormats="1" applyAlignmentFormats="0" applyWidthHeightFormats="0">
  <queryTableRefresh preserveSortFilterLayout="0" nextId="3">
    <queryTableFields count="2">
      <queryTableField id="1" name="IFR" tableColumnId="1"/>
      <queryTableField id="2" name="Tax Levy" tableColumnId="2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00000000-0016-0000-0900-000003000000}" autoFormatId="0" applyNumberFormats="0" applyBorderFormats="0" applyFontFormats="1" applyPatternFormats="1" applyAlignmentFormats="0" applyWidthHeightFormats="0">
  <queryTableRefresh preserveSortFilterLayout="0" nextId="24">
    <queryTableFields count="23">
      <queryTableField id="1" name="IFR\Acad Aff" tableColumnId="1"/>
      <queryTableField id="2" name="IFR\VPAF" tableColumnId="2"/>
      <queryTableField id="3" name="Tax Levy\VPEM" tableColumnId="3"/>
      <queryTableField id="4" name="IFR\UWI" tableColumnId="4"/>
      <queryTableField id="5" name="IFR\VPISD" tableColumnId="5"/>
      <queryTableField id="6" name="IFR\VPSA" tableColumnId="6"/>
      <queryTableField id="7" name="IFR\WSAS" tableColumnId="7"/>
      <queryTableField id="8" name="IFR\ZSB" tableColumnId="8"/>
      <queryTableField id="9" name="IFR\Library" tableColumnId="9"/>
      <queryTableField id="10" name="Tax Levy\Acad Aff" tableColumnId="10"/>
      <queryTableField id="11" name="Tax Levy\MSPIA" tableColumnId="11"/>
      <queryTableField id="12" name="Tax Levy\OCM" tableColumnId="12"/>
      <queryTableField id="13" name="Tax Levy\President" tableColumnId="13"/>
      <queryTableField id="14" name="Tax Levy\VPAF" tableColumnId="14"/>
      <queryTableField id="15" name="Tax Levy\VPCA" tableColumnId="15"/>
      <queryTableField id="16" name="Tax Levy\Library" tableColumnId="16"/>
      <queryTableField id="17" name="Tax Levy\VPISD" tableColumnId="17"/>
      <queryTableField id="18" name="Tax Levy\VPSA" tableColumnId="18"/>
      <queryTableField id="19" name="Tax Levy\WSAS" tableColumnId="19"/>
      <queryTableField id="20" name="Tax Levy\ZSB" tableColumnId="20"/>
      <queryTableField id="21" name="Tax Levy\Coll. Wide*" tableColumnId="21"/>
      <queryTableField id="22" name="Tax Levy\UWI" tableColumnId="22"/>
      <queryTableField id="23" name="IFR\VPEM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571ECE5-99E9-4EBC-8D33-466EC4A6C68D}" name="Date_Range_for_Forms" displayName="Date_Range_for_Forms" ref="A1:A338" tableType="queryTable" totalsRowShown="0">
  <autoFilter ref="A1:A338" xr:uid="{7571ECE5-99E9-4EBC-8D33-466EC4A6C68D}"/>
  <tableColumns count="1">
    <tableColumn id="1" xr3:uid="{12E84AE9-4A65-4639-B605-828792B9041D}" uniqueName="1" name="Date" queryTableFieldId="1" dataDxfId="2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E111930-AF62-48C0-8684-15AE56D2D0DB}" name="MPCodeList" displayName="MPCodeList" ref="A1:U141" tableType="queryTable" totalsRowShown="0">
  <autoFilter ref="A1:U141" xr:uid="{1E111930-AF62-48C0-8684-15AE56D2D0DB}">
    <filterColumn colId="15">
      <filters>
        <filter val="15004"/>
      </filters>
    </filterColumn>
  </autoFilter>
  <tableColumns count="21">
    <tableColumn id="1" xr3:uid="{40AA06D4-4B80-4D6E-8D7D-855CDA47F7E8}" uniqueName="1" name="Data.Ledger" queryTableFieldId="1" dataDxfId="25"/>
    <tableColumn id="2" xr3:uid="{920F9C39-A0A5-41C7-85AD-3B1711497452}" uniqueName="2" name="Data.Division" queryTableFieldId="2" dataDxfId="24"/>
    <tableColumn id="3" xr3:uid="{E3BC07A3-7A9C-4154-B03A-14913D4BF656}" uniqueName="3" name="Data.CUNYFIRST GL Dept. Description                     (University Shared)" queryTableFieldId="3" dataDxfId="23"/>
    <tableColumn id="4" xr3:uid="{4BF89B42-947A-466C-B562-D25EEC0FBC89}" uniqueName="4" name="Data.Fund" queryTableFieldId="4" dataDxfId="22"/>
    <tableColumn id="10" xr3:uid="{0F7B570E-F7D3-49CB-9A31-2B290062317B}" uniqueName="10" name="Division&amp;DeptCode" queryTableFieldId="11"/>
    <tableColumn id="5" xr3:uid="{BFB701ED-E15A-4B66-B8EE-CDB47CFE098C}" uniqueName="5" name="Fund&amp;Dept&amp;MP" queryTableFieldId="5"/>
    <tableColumn id="11" xr3:uid="{1216E632-3F9E-4D8F-BE32-35BB12ACB948}" uniqueName="11" name="Data.Funding Source" queryTableFieldId="12" dataDxfId="21"/>
    <tableColumn id="12" xr3:uid="{BF13ABBB-B47B-4763-88CD-812A0A6D6B9E}" uniqueName="12" name="Data. Special Initiatives Descr" queryTableFieldId="13" dataDxfId="20"/>
    <tableColumn id="13" xr3:uid="{EADF9BC3-07BA-4501-B898-096D9148D27B}" uniqueName="13" name="Data.Special Initiatives" queryTableFieldId="14" dataDxfId="19"/>
    <tableColumn id="14" xr3:uid="{698B89CF-0043-411A-AA76-8F5B88ACBD16}" uniqueName="14" name="Data.Funding Source Descr" queryTableFieldId="15" dataDxfId="18"/>
    <tableColumn id="15" xr3:uid="{8EA869BC-176D-4C65-9C50-0566D596BCA1}" uniqueName="15" name="Data.Program" queryTableFieldId="16" dataDxfId="17"/>
    <tableColumn id="16" xr3:uid="{F9EE85F7-53C6-466C-9176-493C642568B7}" uniqueName="16" name="Data.Program Code Descr" queryTableFieldId="17" dataDxfId="16"/>
    <tableColumn id="17" xr3:uid="{331D51E7-A60C-4FCB-B861-70C099A40F60}" uniqueName="17" name="Data.Operating Unit" queryTableFieldId="18" dataDxfId="15"/>
    <tableColumn id="18" xr3:uid="{B6781F18-B85E-4E08-83E2-271B53E4DEB9}" uniqueName="18" name="Data.Opearting Unit Descr" queryTableFieldId="19" dataDxfId="14"/>
    <tableColumn id="19" xr3:uid="{5A5A5DDC-C921-4D28-B074-B54AE63BF2BE}" uniqueName="19" name="Data.CUNYFIRST HCM Dept Description" queryTableFieldId="20" dataDxfId="13"/>
    <tableColumn id="20" xr3:uid="{A230CEA4-4559-4147-A6F8-CB98B2EDBDCA}" uniqueName="20" name="Data.CUNYFIRST HCM Dept Code" queryTableFieldId="21" dataDxfId="12"/>
    <tableColumn id="6" xr3:uid="{C7F406AD-5A5D-4A17-B921-14EF54074184}" uniqueName="6" name="Fund&amp;Dept" queryTableFieldId="6"/>
    <tableColumn id="8" xr3:uid="{1DD314F4-4A8B-44DA-9FA9-DD42F6B9CD59}" uniqueName="8" name="Data.Major Purpose" queryTableFieldId="8" dataDxfId="11"/>
    <tableColumn id="7" xr3:uid="{32013DBD-5B47-449B-B6CA-10AD7E432A44}" uniqueName="7" name="Data.CUNYFIRST GL Dept Code" queryTableFieldId="7" dataDxfId="10"/>
    <tableColumn id="21" xr3:uid="{B9F4CC78-FF21-4C9A-9A70-0965B2218E8B}" uniqueName="21" name="FundMPDept" queryTableFieldId="33"/>
    <tableColumn id="9" xr3:uid="{8A3AAAB8-ECC1-40AF-A953-6AA82FDA78B3}" uniqueName="9" name="Data.Major Purpose Descr" queryTableFieldId="9" dataDxfId="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Data" displayName="MasterData" ref="A1:T154" tableType="queryTable" totalsRowShown="0">
  <autoFilter ref="A1:T154" xr:uid="{00000000-000C-0000-FFFF-FFFF00000000}"/>
  <tableColumns count="20">
    <tableColumn id="1" xr3:uid="{092DA101-8E32-4582-A377-FCC15F751FDE}" uniqueName="1" name="Data.Ledger" queryTableFieldId="1"/>
    <tableColumn id="2" xr3:uid="{35BFFBF3-89F9-4316-B8C9-17E0C9CEF82D}" uniqueName="2" name="Data.Division" queryTableFieldId="2"/>
    <tableColumn id="3" xr3:uid="{4C366926-4079-4EB0-903A-17C789C01F96}" uniqueName="3" name="Data.CUNYFIRST GL Dept. Description                     (University Shared)" queryTableFieldId="3"/>
    <tableColumn id="4" xr3:uid="{4ED99C3C-5BFA-4DB1-BA32-5C4C2BC6E94F}" uniqueName="4" name="Data.Fund" queryTableFieldId="4"/>
    <tableColumn id="5" xr3:uid="{B0D0CDE2-9367-4957-B810-9DB2F6A3DCA0}" uniqueName="5" name="Data.CUNYFIRST GL Dept Code" queryTableFieldId="5"/>
    <tableColumn id="6" xr3:uid="{C5C0146A-6102-4581-A6AE-1C5C465EA11D}" uniqueName="6" name="Data.CUNYFIRST HCM Dept Code" queryTableFieldId="6"/>
    <tableColumn id="7" xr3:uid="{31E21B51-F06E-4A4B-8BA3-94D90DD47D78}" uniqueName="7" name="Data.CUNYFIRST HCM Dept Description" queryTableFieldId="7"/>
    <tableColumn id="8" xr3:uid="{EC5515FE-3712-409F-941F-4AAF1725C1C5}" uniqueName="8" name="Data.Major Purpose" queryTableFieldId="8"/>
    <tableColumn id="9" xr3:uid="{83F8374E-426C-493B-8964-61F826F2E876}" uniqueName="9" name="Data.Major Purpose Descr" queryTableFieldId="9"/>
    <tableColumn id="10" xr3:uid="{AF7001B5-0B56-48D8-934A-F7533E93FFA2}" uniqueName="10" name="Data.Opearting Unit Descr" queryTableFieldId="10"/>
    <tableColumn id="11" xr3:uid="{F099BCDD-15D9-4263-9CB0-6073D024C7EB}" uniqueName="11" name="Data.Operating Unit" queryTableFieldId="11"/>
    <tableColumn id="12" xr3:uid="{BE7CBB95-D296-4E11-B2E4-DB6556082ECC}" uniqueName="12" name="Data.Program Code Descr" queryTableFieldId="12"/>
    <tableColumn id="13" xr3:uid="{8FD67CEB-1F71-4D67-B50F-8872252156D0}" uniqueName="13" name="Data.Program" queryTableFieldId="13"/>
    <tableColumn id="14" xr3:uid="{3089CB49-905F-4175-939C-2BA8183490C5}" uniqueName="14" name="Data.Funding Source Descr" queryTableFieldId="14"/>
    <tableColumn id="15" xr3:uid="{DCD84DEC-70DB-4FB4-87D1-D41D77515049}" uniqueName="15" name="Data.Funding Source" queryTableFieldId="15"/>
    <tableColumn id="16" xr3:uid="{F415ACC5-284F-49EA-85BF-06C0048962CD}" uniqueName="16" name="Data. Special Initiatives Descr" queryTableFieldId="16"/>
    <tableColumn id="17" xr3:uid="{620784D0-CF63-45A7-8C81-F9A1A5E9E083}" uniqueName="17" name="Data.Special Initiatives" queryTableFieldId="17"/>
    <tableColumn id="18" xr3:uid="{C8534C3B-768C-4F05-87CF-9B1C7FC44E4C}" uniqueName="18" name="Fund&amp;Dept" queryTableFieldId="18"/>
    <tableColumn id="19" xr3:uid="{3B7D3DB9-84AF-43C0-BA02-BA19A325962D}" uniqueName="19" name="Division&amp;DeptCode" queryTableFieldId="19"/>
    <tableColumn id="20" xr3:uid="{AEBAA75D-B566-4E20-A2A4-2E6FCC44A3C3}" uniqueName="20" name="FundMPDept" queryTableFieldId="2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3C6C34-0E6A-4E98-83C9-76860FEA9337}" name="Table7" displayName="Table7" ref="A1:G25" totalsRowShown="0" headerRowDxfId="8" headerRowBorderDxfId="7">
  <autoFilter ref="A1:G25" xr:uid="{9C3C6C34-0E6A-4E98-83C9-76860FEA9337}"/>
  <tableColumns count="7">
    <tableColumn id="1" xr3:uid="{5FE1655C-426E-4CE2-AA4E-119CD5DE1BE3}" name="Department" dataDxfId="6"/>
    <tableColumn id="2" xr3:uid="{7D069E44-1C45-42E3-A2DF-47F1CB4F546B}" name="Fund Code" dataDxfId="5"/>
    <tableColumn id="3" xr3:uid="{F6B0AF38-263A-4E85-823E-379EA0668E9C}" name="Major Purpose"/>
    <tableColumn id="4" xr3:uid="{77A27F75-AD68-45F2-88B3-1BD0D8721299}" name="Operating Unit" dataDxfId="4"/>
    <tableColumn id="5" xr3:uid="{A33FCBC2-91BA-4A37-BBD0-72381AF4B2E3}" name="Program Code"/>
    <tableColumn id="6" xr3:uid="{1372D143-F704-4EEC-BC7C-68647CFB17A2}" name="Funding Source" dataDxfId="3"/>
    <tableColumn id="7" xr3:uid="{B595C36F-C47E-4352-8CE2-A02FC61B6989}" name="Special Initiativ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7BB910-4D75-46FB-B8C4-C48F5B7BCDC3}" name="OptCodes" displayName="OptCodes" ref="A1:E62" tableType="queryTable" totalsRowShown="0">
  <autoFilter ref="A1:E62" xr:uid="{997BB910-4D75-46FB-B8C4-C48F5B7BCDC3}"/>
  <sortState xmlns:xlrd2="http://schemas.microsoft.com/office/spreadsheetml/2017/richdata2" ref="A2:E62">
    <sortCondition ref="B1:B62"/>
  </sortState>
  <tableColumns count="5">
    <tableColumn id="2" xr3:uid="{96314A63-BE55-4168-B468-5D4A48B0E142}" uniqueName="2" name="Program, Spec Init, Fnd Src, OU Codes" queryTableFieldId="2"/>
    <tableColumn id="3" xr3:uid="{6978C0F8-502C-4F7E-9954-ED45599008C4}" uniqueName="3" name="Type" queryTableFieldId="3" dataDxfId="2"/>
    <tableColumn id="1" xr3:uid="{1132702F-AE45-4771-B3C2-C4B015D3ED9D}" uniqueName="1" name="Program, Spec Init, Fnd Src, OU Description" queryTableFieldId="1" dataDxfId="1"/>
    <tableColumn id="4" xr3:uid="{7A79D276-E6F7-431A-B928-C3C8ED2AA35A}" uniqueName="4" name="Code Descriptions" queryTableFieldId="4" dataDxfId="0"/>
    <tableColumn id="5" xr3:uid="{B62F02FF-AD1A-4494-A7D7-13F1DF4C528D}" uniqueName="5" name="Description-Code" queryTableFieldId="7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evel_1" displayName="Level_1" ref="A1:A3" tableType="queryTable" totalsRowShown="0">
  <autoFilter ref="A1:A3" xr:uid="{00000000-000C-0000-FFFF-FFFF01000000}"/>
  <tableColumns count="1">
    <tableColumn id="1" xr3:uid="{9F850C19-C681-4306-9521-7C3EF8009F00}" uniqueName="1" name="Column1" queryTableFieldId="1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evel_2" displayName="Level_2" ref="A1:B15" tableType="queryTable" totalsRowShown="0">
  <autoFilter ref="A1:B15" xr:uid="{00000000-000C-0000-FFFF-FFFF02000000}"/>
  <tableColumns count="2">
    <tableColumn id="1" xr3:uid="{44A5EAC7-C956-4A14-AE81-AAC7817C37DE}" uniqueName="1" name="IFR" queryTableFieldId="1"/>
    <tableColumn id="2" xr3:uid="{095682D5-8E72-4BCF-B09C-F28DB9B09366}" uniqueName="2" name="Tax Levy" queryTableFieldId="2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evel_3" displayName="Level_3" ref="A1:W21" tableType="queryTable" totalsRowShown="0">
  <autoFilter ref="A1:W21" xr:uid="{00000000-000C-0000-FFFF-FFFF03000000}"/>
  <tableColumns count="23">
    <tableColumn id="1" xr3:uid="{6001473C-9FA1-476F-8360-3ED3CBBA395F}" uniqueName="1" name="IFR\Acad Aff" queryTableFieldId="1"/>
    <tableColumn id="2" xr3:uid="{7CF0D3FA-95C2-424C-A90C-CE1BEA59636A}" uniqueName="2" name="IFR\VPAF" queryTableFieldId="2"/>
    <tableColumn id="3" xr3:uid="{F6E66A3A-40EC-4390-9058-F5EC0980C19E}" uniqueName="3" name="Tax Levy\VPEM" queryTableFieldId="3"/>
    <tableColumn id="4" xr3:uid="{B02766A1-B01F-4919-8E5C-D68CE1EB83B0}" uniqueName="4" name="IFR\UWI" queryTableFieldId="4"/>
    <tableColumn id="5" xr3:uid="{84E2F932-9E2F-4125-A5C3-DB522808EAEC}" uniqueName="5" name="IFR\VPISD" queryTableFieldId="5"/>
    <tableColumn id="6" xr3:uid="{867B1A5E-3CC5-4CFA-A77C-2B4DADC5515E}" uniqueName="6" name="IFR\VPSA" queryTableFieldId="6"/>
    <tableColumn id="7" xr3:uid="{E8AA9DBC-AC5D-4F61-BD43-29D3D89C49F0}" uniqueName="7" name="IFR\WSAS" queryTableFieldId="7"/>
    <tableColumn id="8" xr3:uid="{6E293E88-C311-4A4A-9E49-6B07B270D006}" uniqueName="8" name="IFR\ZSB" queryTableFieldId="8"/>
    <tableColumn id="9" xr3:uid="{92E4045F-D0B9-4054-A338-5FFCC5B13ACD}" uniqueName="9" name="IFR\Library" queryTableFieldId="9"/>
    <tableColumn id="10" xr3:uid="{6D8BA7A7-0D86-483B-B483-104937D644BC}" uniqueName="10" name="Tax Levy\Acad Aff" queryTableFieldId="10"/>
    <tableColumn id="11" xr3:uid="{F72BCFA9-F748-4027-8001-4F50D610ADAA}" uniqueName="11" name="Tax Levy\MSPIA" queryTableFieldId="11"/>
    <tableColumn id="12" xr3:uid="{83D1436C-87D5-4B84-9451-C25A5C3ABED4}" uniqueName="12" name="Tax Levy\OCM" queryTableFieldId="12"/>
    <tableColumn id="13" xr3:uid="{1F567355-BEE5-473F-A6B5-5FD4064BE906}" uniqueName="13" name="Tax Levy\President" queryTableFieldId="13"/>
    <tableColumn id="14" xr3:uid="{88C9C430-101A-48C9-99E4-49AFC5396550}" uniqueName="14" name="Tax Levy\VPAF" queryTableFieldId="14"/>
    <tableColumn id="15" xr3:uid="{D5EFCA26-DECF-4C14-9215-D3B6FA244AF1}" uniqueName="15" name="Tax Levy\VPCA" queryTableFieldId="15"/>
    <tableColumn id="16" xr3:uid="{B78829D7-1E0D-4130-BCA9-9E1BF311515F}" uniqueName="16" name="Tax Levy\Library" queryTableFieldId="16"/>
    <tableColumn id="17" xr3:uid="{1DB3860F-6273-4F2D-BE82-17A359D9519B}" uniqueName="17" name="Tax Levy\VPISD" queryTableFieldId="17"/>
    <tableColumn id="18" xr3:uid="{641DEF60-5AEC-4D8F-9D5B-F77D89BA6C88}" uniqueName="18" name="Tax Levy\VPSA" queryTableFieldId="18"/>
    <tableColumn id="19" xr3:uid="{072DDB3D-ACCB-46E3-8261-22C7FAB83961}" uniqueName="19" name="Tax Levy\WSAS" queryTableFieldId="19"/>
    <tableColumn id="20" xr3:uid="{B1C60D88-1990-478D-8161-5D87EC9C05D2}" uniqueName="20" name="Tax Levy\ZSB" queryTableFieldId="20"/>
    <tableColumn id="21" xr3:uid="{B214A210-05FF-4B5F-B848-69AFD7A37668}" uniqueName="21" name="Tax Levy\Coll. Wide*" queryTableFieldId="21"/>
    <tableColumn id="22" xr3:uid="{936E0CC7-A0B4-4EC3-9DA9-14ACDEF341C4}" uniqueName="22" name="Tax Levy\UWI" queryTableFieldId="22"/>
    <tableColumn id="23" xr3:uid="{48990E82-2D78-4D0F-B76E-03EFA4C51A8D}" uniqueName="23" name="IFR\VPEM" queryTableFieldId="2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FF00"/>
    <pageSetUpPr fitToPage="1"/>
  </sheetPr>
  <dimension ref="A1:Z419"/>
  <sheetViews>
    <sheetView tabSelected="1" topLeftCell="B3" workbookViewId="0">
      <selection activeCell="G15" sqref="G15"/>
    </sheetView>
  </sheetViews>
  <sheetFormatPr defaultColWidth="9.140625" defaultRowHeight="12.75" x14ac:dyDescent="0.2"/>
  <cols>
    <col min="1" max="1" width="3.140625" style="7" bestFit="1" customWidth="1"/>
    <col min="2" max="2" width="17.28515625" style="30" customWidth="1"/>
    <col min="3" max="3" width="0.42578125" style="18" hidden="1" customWidth="1"/>
    <col min="4" max="4" width="29" style="18" hidden="1" customWidth="1"/>
    <col min="5" max="5" width="30.5703125" style="7" customWidth="1"/>
    <col min="6" max="6" width="30.140625" style="7" customWidth="1"/>
    <col min="7" max="7" width="31.85546875" style="7" customWidth="1"/>
    <col min="8" max="8" width="23" style="7" customWidth="1"/>
    <col min="9" max="10" width="16.5703125" style="7" customWidth="1"/>
    <col min="11" max="11" width="25.7109375" style="7" customWidth="1"/>
    <col min="12" max="12" width="35.85546875" style="7" customWidth="1"/>
    <col min="13" max="13" width="26.140625" style="7" customWidth="1"/>
    <col min="14" max="14" width="15.42578125" style="7" customWidth="1"/>
    <col min="15" max="15" width="16.5703125" style="7" customWidth="1"/>
    <col min="16" max="16" width="15.42578125" style="7" customWidth="1"/>
    <col min="17" max="17" width="14.28515625" style="7" customWidth="1"/>
    <col min="18" max="18" width="15.85546875" style="7" customWidth="1"/>
    <col min="19" max="19" width="26.7109375" style="18" hidden="1" customWidth="1"/>
    <col min="20" max="20" width="18.7109375" style="7" hidden="1" customWidth="1"/>
    <col min="21" max="21" width="21.7109375" style="7" hidden="1" customWidth="1"/>
    <col min="22" max="22" width="25" style="7" hidden="1" customWidth="1"/>
    <col min="23" max="23" width="39.28515625" style="17" hidden="1" customWidth="1"/>
    <col min="24" max="24" width="12.7109375" style="17" hidden="1" customWidth="1"/>
    <col min="25" max="25" width="31.28515625" style="17" hidden="1" customWidth="1"/>
    <col min="26" max="26" width="9.140625" style="7" hidden="1" customWidth="1"/>
    <col min="27" max="32" width="9.140625" style="7" customWidth="1"/>
    <col min="33" max="16384" width="9.140625" style="7"/>
  </cols>
  <sheetData>
    <row r="1" spans="1:26" ht="15" customHeight="1" x14ac:dyDescent="0.2">
      <c r="A1" s="6"/>
      <c r="B1" s="7"/>
      <c r="C1" s="7"/>
      <c r="D1" s="6"/>
      <c r="E1" s="16"/>
      <c r="F1" s="107"/>
      <c r="G1" s="108"/>
      <c r="H1" s="109"/>
      <c r="I1" s="110"/>
      <c r="J1" s="16"/>
      <c r="K1" s="16"/>
      <c r="L1" s="110"/>
      <c r="M1" s="16"/>
      <c r="N1" s="110"/>
      <c r="O1" s="110"/>
      <c r="P1" s="110"/>
      <c r="Q1" s="110"/>
      <c r="R1" s="111"/>
      <c r="S1" s="111"/>
      <c r="T1" s="111"/>
      <c r="U1" s="13"/>
      <c r="V1" s="16"/>
    </row>
    <row r="2" spans="1:26" ht="10.5" customHeight="1" x14ac:dyDescent="0.3">
      <c r="B2" s="16"/>
      <c r="C2" s="7"/>
      <c r="E2" s="16"/>
      <c r="F2" s="111"/>
      <c r="G2" s="93"/>
      <c r="H2" s="93"/>
      <c r="I2" s="93"/>
      <c r="J2" s="16"/>
      <c r="K2" s="93"/>
      <c r="L2" s="93"/>
      <c r="M2" s="93"/>
      <c r="N2" s="93"/>
      <c r="O2" s="93"/>
      <c r="P2" s="39"/>
      <c r="Q2" s="112"/>
      <c r="R2" s="93"/>
      <c r="S2" s="93"/>
      <c r="T2" s="93"/>
      <c r="U2" s="13"/>
      <c r="V2" s="16"/>
    </row>
    <row r="3" spans="1:26" ht="23.25" customHeight="1" x14ac:dyDescent="0.35">
      <c r="B3" s="13"/>
      <c r="E3" s="13"/>
      <c r="F3" s="13"/>
      <c r="G3" s="13"/>
      <c r="H3" s="13"/>
      <c r="I3" s="13"/>
      <c r="K3" s="141" t="str">
        <f>IFERROR(IF(C6="", "Budget Change Request ", "FY"&amp;RIGHT(C6,2)&amp;" Budget Change Request")," ")</f>
        <v xml:space="preserve">Budget Change Request </v>
      </c>
      <c r="P3" s="13"/>
      <c r="Q3" s="13"/>
      <c r="R3" s="13"/>
      <c r="T3" s="13"/>
      <c r="U3" s="13"/>
      <c r="V3" s="25" t="s">
        <v>0</v>
      </c>
      <c r="W3" s="27" t="s">
        <v>1</v>
      </c>
      <c r="X3" s="28" t="s">
        <v>2</v>
      </c>
      <c r="Y3" s="27" t="s">
        <v>3</v>
      </c>
    </row>
    <row r="4" spans="1:26" ht="21" customHeight="1" thickBot="1" x14ac:dyDescent="0.4">
      <c r="B4" s="13"/>
      <c r="E4" s="13"/>
      <c r="F4" s="13"/>
      <c r="G4" s="13"/>
      <c r="K4" s="128" t="str">
        <f>IFERROR(IF(C8=" ", "Tax Levy", IF(C7="Tax Levy", "Tax Levy", "IFR")), " ")</f>
        <v>Tax Levy</v>
      </c>
      <c r="R4" s="13"/>
      <c r="T4" s="13"/>
      <c r="U4" s="13"/>
      <c r="W4" s="31"/>
      <c r="X4" s="31"/>
      <c r="Y4" s="31"/>
    </row>
    <row r="5" spans="1:26" s="30" customFormat="1" ht="32.25" customHeight="1" x14ac:dyDescent="0.35">
      <c r="A5" s="33"/>
      <c r="B5" s="34"/>
      <c r="C5" s="34"/>
      <c r="D5" s="13"/>
      <c r="E5" s="13"/>
      <c r="F5" s="13"/>
      <c r="G5" s="87"/>
      <c r="H5" s="121"/>
      <c r="I5" s="122"/>
      <c r="J5" s="123" t="s">
        <v>5</v>
      </c>
      <c r="K5" s="113" t="s">
        <v>6</v>
      </c>
      <c r="L5" s="115"/>
      <c r="M5" s="115"/>
      <c r="N5" s="124"/>
      <c r="O5" s="113"/>
      <c r="P5" s="114"/>
      <c r="Q5" s="125"/>
      <c r="R5" s="13"/>
      <c r="S5" s="18"/>
      <c r="T5" s="13"/>
      <c r="U5" s="13"/>
      <c r="V5" s="30" t="s">
        <v>7</v>
      </c>
      <c r="W5" s="31" t="s">
        <v>8</v>
      </c>
      <c r="X5" s="31" t="s">
        <v>9</v>
      </c>
      <c r="Y5" s="30" t="s">
        <v>10</v>
      </c>
    </row>
    <row r="6" spans="1:26" ht="19.5" customHeight="1" thickBot="1" x14ac:dyDescent="0.3">
      <c r="B6" s="2" t="s">
        <v>644</v>
      </c>
      <c r="C6" s="160"/>
      <c r="D6" s="160"/>
      <c r="E6" s="160"/>
      <c r="F6" s="88"/>
      <c r="G6" s="88"/>
      <c r="H6" s="116" t="s">
        <v>11</v>
      </c>
      <c r="I6" s="117"/>
      <c r="J6" s="118"/>
      <c r="K6" s="119"/>
      <c r="L6" s="120"/>
      <c r="M6" s="120"/>
      <c r="N6" s="126"/>
      <c r="O6" s="117"/>
      <c r="P6" s="118"/>
      <c r="Q6" s="127"/>
      <c r="R6" s="88"/>
      <c r="S6" s="40"/>
      <c r="T6" s="40"/>
      <c r="V6" s="7" t="s">
        <v>12</v>
      </c>
      <c r="W6" s="31" t="s">
        <v>653</v>
      </c>
      <c r="X6" s="31" t="s">
        <v>14</v>
      </c>
      <c r="Y6" s="17" t="s">
        <v>15</v>
      </c>
    </row>
    <row r="7" spans="1:26" ht="20.100000000000001" customHeight="1" x14ac:dyDescent="0.3">
      <c r="A7" s="44" t="s">
        <v>16</v>
      </c>
      <c r="B7" s="2" t="s">
        <v>17</v>
      </c>
      <c r="C7" s="165"/>
      <c r="D7" s="165"/>
      <c r="E7" s="165"/>
      <c r="F7" s="89"/>
      <c r="G7" s="13"/>
      <c r="N7" s="39"/>
      <c r="O7" s="39"/>
      <c r="P7" s="39"/>
      <c r="Q7" s="15"/>
      <c r="R7" s="15"/>
      <c r="V7" s="7" t="s">
        <v>25</v>
      </c>
      <c r="W7" s="31" t="s">
        <v>19</v>
      </c>
      <c r="X7" s="31"/>
      <c r="Y7" s="17" t="s">
        <v>20</v>
      </c>
    </row>
    <row r="8" spans="1:26" ht="33.6" customHeight="1" x14ac:dyDescent="0.3">
      <c r="A8" s="47" t="s">
        <v>21</v>
      </c>
      <c r="B8" s="3" t="s">
        <v>22</v>
      </c>
      <c r="C8" s="166" t="str">
        <f>IF(OR(C7="IFR",C7="Tax Levy"),"BAR01",IF(C7="Non Tax-Levy","BAR55",IF(C7="Non Tax-Levy-AUX","BAR02",IF(C7="Non Tax-Levy-ELC","BAR04",IF(C7="Non Tax Levy Assoc","BAR03"," ")))))</f>
        <v xml:space="preserve"> </v>
      </c>
      <c r="D8" s="166"/>
      <c r="E8" s="166"/>
      <c r="F8" s="106"/>
      <c r="G8" s="13"/>
      <c r="J8" s="95" t="s">
        <v>23</v>
      </c>
      <c r="K8" s="131"/>
      <c r="L8" s="16"/>
      <c r="M8" s="93"/>
      <c r="N8" s="39"/>
      <c r="O8" s="39"/>
      <c r="P8" s="39"/>
      <c r="Q8" s="94"/>
      <c r="R8" s="94"/>
      <c r="T8" s="7" t="s">
        <v>24</v>
      </c>
      <c r="V8" s="7" t="s">
        <v>31</v>
      </c>
      <c r="W8" s="31" t="s">
        <v>26</v>
      </c>
      <c r="X8" s="31"/>
    </row>
    <row r="9" spans="1:26" ht="24" customHeight="1" x14ac:dyDescent="0.35">
      <c r="A9" s="47" t="s">
        <v>27</v>
      </c>
      <c r="B9" s="3" t="s">
        <v>28</v>
      </c>
      <c r="C9" s="167"/>
      <c r="D9" s="167"/>
      <c r="E9" s="167"/>
      <c r="F9" s="130" t="s">
        <v>29</v>
      </c>
      <c r="G9" s="13"/>
      <c r="J9" s="96" t="s">
        <v>30</v>
      </c>
      <c r="K9" s="132"/>
      <c r="L9" s="1"/>
      <c r="M9" s="49"/>
      <c r="N9" s="45"/>
      <c r="O9" s="45"/>
      <c r="P9" s="45"/>
      <c r="X9" s="31"/>
      <c r="Y9" s="31"/>
    </row>
    <row r="10" spans="1:26" ht="30.75" customHeight="1" x14ac:dyDescent="0.3">
      <c r="A10" s="47" t="s">
        <v>33</v>
      </c>
      <c r="B10" s="3" t="s">
        <v>34</v>
      </c>
      <c r="C10" s="167"/>
      <c r="D10" s="167"/>
      <c r="E10" s="167"/>
      <c r="F10" s="4" t="s">
        <v>35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S10" s="53"/>
      <c r="T10" s="45"/>
      <c r="U10" s="45"/>
      <c r="W10" s="42"/>
      <c r="X10" s="42"/>
      <c r="Y10" s="42"/>
    </row>
    <row r="11" spans="1:26" s="49" customFormat="1" ht="15" customHeight="1" thickBot="1" x14ac:dyDescent="0.35">
      <c r="A11" s="54"/>
      <c r="B11" s="55"/>
      <c r="C11" s="56"/>
      <c r="D11" s="56"/>
      <c r="E11" s="55"/>
      <c r="Q11" s="57"/>
      <c r="S11" s="56"/>
      <c r="U11" s="45"/>
      <c r="X11" s="42"/>
      <c r="Y11" s="42"/>
    </row>
    <row r="12" spans="1:26" s="49" customFormat="1" ht="39.75" customHeight="1" x14ac:dyDescent="0.3">
      <c r="B12" s="58" t="s">
        <v>37</v>
      </c>
      <c r="C12" s="59"/>
      <c r="D12" s="60"/>
      <c r="E12" s="81" t="s">
        <v>38</v>
      </c>
      <c r="F12" s="150" t="s">
        <v>1019</v>
      </c>
      <c r="G12" s="61" t="s">
        <v>1020</v>
      </c>
      <c r="H12" s="61" t="s">
        <v>1021</v>
      </c>
      <c r="I12" s="5" t="s">
        <v>1022</v>
      </c>
      <c r="J12" s="163" t="s">
        <v>1023</v>
      </c>
      <c r="K12" s="164"/>
      <c r="L12" s="62" t="s">
        <v>41</v>
      </c>
      <c r="M12" s="145" t="s">
        <v>42</v>
      </c>
      <c r="N12" s="104" t="s">
        <v>43</v>
      </c>
      <c r="O12" s="104" t="s">
        <v>45</v>
      </c>
      <c r="P12" s="105" t="s">
        <v>46</v>
      </c>
      <c r="Q12" s="104" t="s">
        <v>47</v>
      </c>
      <c r="R12" s="105" t="s">
        <v>48</v>
      </c>
      <c r="T12" s="146" t="s">
        <v>1012</v>
      </c>
      <c r="U12" s="147" t="s">
        <v>1013</v>
      </c>
      <c r="V12" s="45"/>
      <c r="W12" s="42" t="s">
        <v>740</v>
      </c>
      <c r="X12" s="42"/>
      <c r="Y12" s="42"/>
      <c r="Z12" s="31" t="s">
        <v>49</v>
      </c>
    </row>
    <row r="13" spans="1:26" ht="16.5" x14ac:dyDescent="0.3">
      <c r="A13" s="7">
        <v>1</v>
      </c>
      <c r="B13" s="133"/>
      <c r="C13" s="134"/>
      <c r="D13" s="135"/>
      <c r="E13" s="136"/>
      <c r="F13" s="137"/>
      <c r="G13" s="138"/>
      <c r="H13" s="138"/>
      <c r="I13" s="137"/>
      <c r="J13" s="168"/>
      <c r="K13" s="169"/>
      <c r="L13" s="137"/>
      <c r="M13" s="139" t="str">
        <f>IFERROR(IF($C$7="", "−−−−−−−►", _xlfn.XLOOKUP(B13&amp;E13,Chartfields!S:S,Chartfields!E:E,"−−−−−−−►",0)),"−−−−−−−►")</f>
        <v>−−−−−−−►</v>
      </c>
      <c r="N13" s="151" t="str">
        <f>IFERROR(IF(OR($M13="", $E13=""), "−−−−−−−►", IF($G13="Program",_xlfn.XLOOKUP($H13,OptCodes[Program, Spec Init, Fnd Src, OU Description],OptCodes[Program, Spec Init, Fnd Src, OU Codes],"Select Optional Code",0),_xlfn.XLOOKUP($T13,Chartfields!$T:$T,Chartfields!M:M,"N/A",0))), "−−−−−−−►")</f>
        <v>−−−−−−−►</v>
      </c>
      <c r="O13" s="151" t="str">
        <f>IFERROR(IF(OR($M13="", $E13=""), "−−−−−−−►", IF($G13="Funding Src",_xlfn.XLOOKUP($H13,OptCodes[Program, Spec Init, Fnd Src, OU Description],OptCodes[Program, Spec Init, Fnd Src, OU Codes],"Select Optional Code",0),_xlfn.XLOOKUP($T13,Chartfields!$T:$T,Chartfields!O:O,"N/A",0))), "−−−−−−−►")</f>
        <v>−−−−−−−►</v>
      </c>
      <c r="P13" s="151" t="str">
        <f>IFERROR(IF(OR($M13="", $E13=""), "−−−−−−−►", IF($G13="Spec. Initiative",_xlfn.XLOOKUP($H13,OptCodes[Program, Spec Init, Fnd Src, OU Description],OptCodes[Program, Spec Init, Fnd Src, OU Codes],"Select Optional Code",0),_xlfn.XLOOKUP($T13,Chartfields!$T:$T,Chartfields!Q:Q,"N/A",0))), "−−−−−−−►")</f>
        <v>−−−−−−−►</v>
      </c>
      <c r="Q13" s="151" t="str">
        <f>IFERROR(IF(OR($M13="", $E13=""), "−−−−−−−►", IF($G13="Operating Unit",_xlfn.XLOOKUP($H13,OptCodes[Program, Spec Init, Fnd Src, OU Description],OptCodes[Program, Spec Init, Fnd Src, OU Codes],"Selection Optional Code",0),_xlfn.XLOOKUP($T13,Chartfields!$T:$T,Chartfields!K:K,"N/A",0))), "−−−−−−−►")</f>
        <v>−−−−−−−►</v>
      </c>
      <c r="R13" s="140" t="str">
        <f t="shared" ref="R13:R20" si="0">IFERROR(IF(OR($C$7="",B13=""), "−−−−−−−►",IF($C$7="Tax Levy", 10, IF($C$7="IFR", 11, "−−−−−−−►"))),"−−−−−−−►")</f>
        <v>−−−−−−−►</v>
      </c>
      <c r="T13" s="148" t="str">
        <f>IF(OR($C$7="",B13="",E13=""),"",R13&amp;M13&amp;F13)</f>
        <v/>
      </c>
      <c r="U13" s="149" t="str">
        <f>R13&amp;M13</f>
        <v>−−−−−−−►−−−−−−−►</v>
      </c>
      <c r="V13" s="45"/>
      <c r="W13" s="7" t="str" cm="1">
        <f t="array" ref="W13:W17">_xlfn.VSTACK("",_xlfn.UNIQUE(OptCodes[Type]))</f>
        <v/>
      </c>
      <c r="X13" s="42"/>
      <c r="Y13" s="42"/>
      <c r="Z13" s="31" t="s">
        <v>50</v>
      </c>
    </row>
    <row r="14" spans="1:26" ht="16.5" x14ac:dyDescent="0.3">
      <c r="A14" s="7">
        <v>2</v>
      </c>
      <c r="B14" s="133"/>
      <c r="C14" s="134"/>
      <c r="D14" s="135"/>
      <c r="E14" s="136"/>
      <c r="F14" s="137"/>
      <c r="G14" s="138"/>
      <c r="H14" s="138"/>
      <c r="I14" s="137"/>
      <c r="J14" s="168"/>
      <c r="K14" s="169"/>
      <c r="L14" s="137"/>
      <c r="M14" s="139" t="str">
        <f>IFERROR(IF($C$7="", "−−−−−−−►", _xlfn.XLOOKUP(B14&amp;E14,Chartfields!S:S,Chartfields!E:E,"−−−−−−−►",0)),"−−−−−−−►")</f>
        <v>−−−−−−−►</v>
      </c>
      <c r="N14" s="151" t="str">
        <f>IFERROR(IF(OR($M14="", $E14=""), "−−−−−−−►", IF($G14="Program",_xlfn.XLOOKUP($H14,OptCodes[Program, Spec Init, Fnd Src, OU Description],OptCodes[Program, Spec Init, Fnd Src, OU Codes],"Select Optional Code",0),_xlfn.XLOOKUP($T14,Chartfields!$T:$T,Chartfields!M:M,"N/A",0))), "−−−−−−−►")</f>
        <v>−−−−−−−►</v>
      </c>
      <c r="O14" s="151" t="str">
        <f>IFERROR(IF(OR($M14="", $E14=""), "−−−−−−−►", IF($G14="Funding Src",_xlfn.XLOOKUP($H14,OptCodes[Program, Spec Init, Fnd Src, OU Description],OptCodes[Program, Spec Init, Fnd Src, OU Codes],"Select Optional Code",0),_xlfn.XLOOKUP($T14,Chartfields!$T:$T,Chartfields!O:O,"N/A",0))), "−−−−−−−►")</f>
        <v>−−−−−−−►</v>
      </c>
      <c r="P14" s="151" t="str">
        <f>IFERROR(IF(OR($M14="", $E14=""), "−−−−−−−►", IF($G14="Spec. Initiative",_xlfn.XLOOKUP($H14,OptCodes[Program, Spec Init, Fnd Src, OU Description],OptCodes[Program, Spec Init, Fnd Src, OU Codes],"Select Optional Code",0),_xlfn.XLOOKUP($T14,Chartfields!$T:$T,Chartfields!Q:Q,"N/A",0))), "−−−−−−−►")</f>
        <v>−−−−−−−►</v>
      </c>
      <c r="Q14" s="151" t="str">
        <f>IFERROR(IF(OR($M14="", $E14=""), "−−−−−−−►", IF($G14="Operating Unit",_xlfn.XLOOKUP($H14,OptCodes[Program, Spec Init, Fnd Src, OU Description],OptCodes[Program, Spec Init, Fnd Src, OU Codes],"Selection Optional Code",0),_xlfn.XLOOKUP($T14,Chartfields!$T:$T,Chartfields!K:K,"N/A",0))), "−−−−−−−►")</f>
        <v>−−−−−−−►</v>
      </c>
      <c r="R14" s="140" t="str">
        <f t="shared" si="0"/>
        <v>−−−−−−−►</v>
      </c>
      <c r="T14" s="148" t="str">
        <f t="shared" ref="T14:T21" si="1">IF(OR($C$7="",B14="",E14=""),"",R14&amp;M14&amp;F14)</f>
        <v/>
      </c>
      <c r="U14" s="149" t="str">
        <f t="shared" ref="U14:U21" si="2">R14&amp;M14</f>
        <v>−−−−−−−►−−−−−−−►</v>
      </c>
      <c r="V14" s="45"/>
      <c r="W14" s="7" t="str">
        <v>Funding Src</v>
      </c>
      <c r="X14" s="42"/>
      <c r="Y14" s="42"/>
      <c r="Z14" s="31" t="s">
        <v>51</v>
      </c>
    </row>
    <row r="15" spans="1:26" ht="42.6" customHeight="1" x14ac:dyDescent="0.3">
      <c r="A15" s="7">
        <v>3</v>
      </c>
      <c r="B15" s="133"/>
      <c r="C15" s="134"/>
      <c r="D15" s="135"/>
      <c r="E15" s="136"/>
      <c r="F15" s="137"/>
      <c r="G15" s="138"/>
      <c r="H15" s="138"/>
      <c r="I15" s="137"/>
      <c r="J15" s="168"/>
      <c r="K15" s="169"/>
      <c r="L15" s="137"/>
      <c r="M15" s="139" t="str">
        <f>IFERROR(IF($C$7="", "−−−−−−−►", _xlfn.XLOOKUP(B15&amp;E15,Chartfields!S:S,Chartfields!E:E,"−−−−−−−►",0)),"−−−−−−−►")</f>
        <v>−−−−−−−►</v>
      </c>
      <c r="N15" s="151" t="str">
        <f>IFERROR(IF(OR($M15="", $E15=""), "−−−−−−−►", IF($G15="Program",_xlfn.XLOOKUP($H15,OptCodes[Program, Spec Init, Fnd Src, OU Description],OptCodes[Program, Spec Init, Fnd Src, OU Codes],"Select Optional Code",0),_xlfn.XLOOKUP($T15,Chartfields!$T:$T,Chartfields!M:M,"N/A",0))), "−−−−−−−►")</f>
        <v>−−−−−−−►</v>
      </c>
      <c r="O15" s="151" t="str">
        <f>IFERROR(IF(OR($M15="", $E15=""), "−−−−−−−►", IF($G15="Funding Src",_xlfn.XLOOKUP($H15,OptCodes[Program, Spec Init, Fnd Src, OU Description],OptCodes[Program, Spec Init, Fnd Src, OU Codes],"Select Optional Code",0),_xlfn.XLOOKUP($T15,Chartfields!$T:$T,Chartfields!O:O,"N/A",0))), "−−−−−−−►")</f>
        <v>−−−−−−−►</v>
      </c>
      <c r="P15" s="151" t="str">
        <f>IFERROR(IF(OR($M15="", $E15=""), "−−−−−−−►", IF($G15="Spec. Initiative",_xlfn.XLOOKUP($H15,OptCodes[Program, Spec Init, Fnd Src, OU Description],OptCodes[Program, Spec Init, Fnd Src, OU Codes],"Select Optional Code",0),_xlfn.XLOOKUP($T15,Chartfields!$T:$T,Chartfields!Q:Q,"N/A",0))), "−−−−−−−►")</f>
        <v>−−−−−−−►</v>
      </c>
      <c r="Q15" s="151" t="str">
        <f>IFERROR(IF(OR($M15="", $E15=""), "−−−−−−−►", IF($G15="Operating Unit",_xlfn.XLOOKUP($H15,OptCodes[Program, Spec Init, Fnd Src, OU Description],OptCodes[Program, Spec Init, Fnd Src, OU Codes],"Selection Optional Code",0),_xlfn.XLOOKUP($T15,Chartfields!$T:$T,Chartfields!K:K,"N/A",0))), "−−−−−−−►")</f>
        <v>−−−−−−−►</v>
      </c>
      <c r="R15" s="140" t="str">
        <f t="shared" si="0"/>
        <v>−−−−−−−►</v>
      </c>
      <c r="T15" s="148" t="str">
        <f t="shared" si="1"/>
        <v/>
      </c>
      <c r="U15" s="149" t="str">
        <f t="shared" si="2"/>
        <v>−−−−−−−►−−−−−−−►</v>
      </c>
      <c r="V15" s="45"/>
      <c r="W15" s="7" t="str">
        <v>Operating Unit</v>
      </c>
      <c r="X15" s="42"/>
      <c r="Y15" s="42"/>
      <c r="Z15" s="31"/>
    </row>
    <row r="16" spans="1:26" ht="42.6" customHeight="1" x14ac:dyDescent="0.3">
      <c r="A16" s="7">
        <v>4</v>
      </c>
      <c r="B16" s="133"/>
      <c r="C16" s="134"/>
      <c r="D16" s="135"/>
      <c r="E16" s="136"/>
      <c r="F16" s="137"/>
      <c r="G16" s="138"/>
      <c r="H16" s="138"/>
      <c r="I16" s="137"/>
      <c r="J16" s="168"/>
      <c r="K16" s="169"/>
      <c r="L16" s="137"/>
      <c r="M16" s="139" t="str">
        <f>IFERROR(IF($C$7="", "−−−−−−−►", _xlfn.XLOOKUP(B16&amp;E16,Chartfields!S:S,Chartfields!E:E,"−−−−−−−►",0)),"−−−−−−−►")</f>
        <v>−−−−−−−►</v>
      </c>
      <c r="N16" s="151" t="str">
        <f>IFERROR(IF(OR($M16="", $E16=""), "−−−−−−−►", IF($G16="Program",_xlfn.XLOOKUP($H16,OptCodes[Program, Spec Init, Fnd Src, OU Description],OptCodes[Program, Spec Init, Fnd Src, OU Codes],"Select Optional Code",0),_xlfn.XLOOKUP($T16,Chartfields!$T:$T,Chartfields!M:M,"N/A",0))), "−−−−−−−►")</f>
        <v>−−−−−−−►</v>
      </c>
      <c r="O16" s="151" t="str">
        <f>IFERROR(IF(OR($M16="", $E16=""), "−−−−−−−►", IF($G16="Funding Src",_xlfn.XLOOKUP($H16,OptCodes[Program, Spec Init, Fnd Src, OU Description],OptCodes[Program, Spec Init, Fnd Src, OU Codes],"Select Optional Code",0),_xlfn.XLOOKUP($T16,Chartfields!$T:$T,Chartfields!O:O,"N/A",0))), "−−−−−−−►")</f>
        <v>−−−−−−−►</v>
      </c>
      <c r="P16" s="151" t="str">
        <f>IFERROR(IF(OR($M16="", $E16=""), "−−−−−−−►", IF($G16="Spec. Initiative",_xlfn.XLOOKUP($H16,OptCodes[Program, Spec Init, Fnd Src, OU Description],OptCodes[Program, Spec Init, Fnd Src, OU Codes],"Select Optional Code",0),_xlfn.XLOOKUP($T16,Chartfields!$T:$T,Chartfields!Q:Q,"N/A",0))), "−−−−−−−►")</f>
        <v>−−−−−−−►</v>
      </c>
      <c r="Q16" s="151" t="str">
        <f>IFERROR(IF(OR($M16="", $E16=""), "−−−−−−−►", IF($G16="Operating Unit",_xlfn.XLOOKUP($H16,OptCodes[Program, Spec Init, Fnd Src, OU Description],OptCodes[Program, Spec Init, Fnd Src, OU Codes],"Selection Optional Code",0),_xlfn.XLOOKUP($T16,Chartfields!$T:$T,Chartfields!K:K,"N/A",0))), "−−−−−−−►")</f>
        <v>−−−−−−−►</v>
      </c>
      <c r="R16" s="140" t="str">
        <f t="shared" si="0"/>
        <v>−−−−−−−►</v>
      </c>
      <c r="T16" s="148" t="str">
        <f t="shared" si="1"/>
        <v/>
      </c>
      <c r="U16" s="149" t="str">
        <f t="shared" si="2"/>
        <v>−−−−−−−►−−−−−−−►</v>
      </c>
      <c r="V16" s="45"/>
      <c r="W16" s="7" t="str">
        <v>Program</v>
      </c>
      <c r="X16" s="42"/>
      <c r="Y16" s="42"/>
      <c r="Z16" s="31"/>
    </row>
    <row r="17" spans="1:26" ht="42.6" customHeight="1" x14ac:dyDescent="0.3">
      <c r="A17" s="7">
        <v>5</v>
      </c>
      <c r="B17" s="133"/>
      <c r="C17" s="134"/>
      <c r="D17" s="135"/>
      <c r="E17" s="136"/>
      <c r="F17" s="137"/>
      <c r="G17" s="138"/>
      <c r="H17" s="138"/>
      <c r="I17" s="137"/>
      <c r="J17" s="168"/>
      <c r="K17" s="169"/>
      <c r="L17" s="137"/>
      <c r="M17" s="139" t="str">
        <f>IFERROR(IF($C$7="", "−−−−−−−►", _xlfn.XLOOKUP(B17&amp;E17,Chartfields!S:S,Chartfields!E:E,"−−−−−−−►",0)),"−−−−−−−►")</f>
        <v>−−−−−−−►</v>
      </c>
      <c r="N17" s="151" t="str">
        <f>IFERROR(IF(OR($M17="", $E17=""), "−−−−−−−►", IF($G17="Program",_xlfn.XLOOKUP($H17,OptCodes[Program, Spec Init, Fnd Src, OU Description],OptCodes[Program, Spec Init, Fnd Src, OU Codes],"Select Optional Code",0),_xlfn.XLOOKUP($T17,Chartfields!$T:$T,Chartfields!M:M,"N/A",0))), "−−−−−−−►")</f>
        <v>−−−−−−−►</v>
      </c>
      <c r="O17" s="151" t="str">
        <f>IFERROR(IF(OR($M17="", $E17=""), "−−−−−−−►", IF($G17="Funding Src",_xlfn.XLOOKUP($H17,OptCodes[Program, Spec Init, Fnd Src, OU Description],OptCodes[Program, Spec Init, Fnd Src, OU Codes],"Select Optional Code",0),_xlfn.XLOOKUP($T17,Chartfields!$T:$T,Chartfields!O:O,"N/A",0))), "−−−−−−−►")</f>
        <v>−−−−−−−►</v>
      </c>
      <c r="P17" s="151" t="str">
        <f>IFERROR(IF(OR($M17="", $E17=""), "−−−−−−−►", IF($G17="Spec. Initiative",_xlfn.XLOOKUP($H17,OptCodes[Program, Spec Init, Fnd Src, OU Description],OptCodes[Program, Spec Init, Fnd Src, OU Codes],"Select Optional Code",0),_xlfn.XLOOKUP($T17,Chartfields!$T:$T,Chartfields!Q:Q,"N/A",0))), "−−−−−−−►")</f>
        <v>−−−−−−−►</v>
      </c>
      <c r="Q17" s="151" t="str">
        <f>IFERROR(IF(OR($M17="", $E17=""), "−−−−−−−►", IF($G17="Operating Unit",_xlfn.XLOOKUP($H17,OptCodes[Program, Spec Init, Fnd Src, OU Description],OptCodes[Program, Spec Init, Fnd Src, OU Codes],"Selection Optional Code",0),_xlfn.XLOOKUP($T17,Chartfields!$T:$T,Chartfields!K:K,"N/A",0))), "−−−−−−−►")</f>
        <v>−−−−−−−►</v>
      </c>
      <c r="R17" s="140" t="str">
        <f t="shared" si="0"/>
        <v>−−−−−−−►</v>
      </c>
      <c r="T17" s="148" t="str">
        <f t="shared" si="1"/>
        <v/>
      </c>
      <c r="U17" s="149" t="str">
        <f t="shared" si="2"/>
        <v>−−−−−−−►−−−−−−−►</v>
      </c>
      <c r="V17" s="45"/>
      <c r="W17" s="7" t="str">
        <v>Spec. Initiative</v>
      </c>
      <c r="X17" s="42"/>
      <c r="Y17" s="42"/>
      <c r="Z17" s="31"/>
    </row>
    <row r="18" spans="1:26" ht="42.6" customHeight="1" x14ac:dyDescent="0.3">
      <c r="A18" s="7">
        <v>6</v>
      </c>
      <c r="B18" s="133"/>
      <c r="C18" s="134"/>
      <c r="D18" s="135"/>
      <c r="E18" s="136"/>
      <c r="F18" s="137"/>
      <c r="G18" s="138"/>
      <c r="H18" s="138"/>
      <c r="I18" s="137"/>
      <c r="J18" s="168"/>
      <c r="K18" s="169"/>
      <c r="L18" s="137"/>
      <c r="M18" s="139" t="str">
        <f>IFERROR(IF($C$7="", "−−−−−−−►", _xlfn.XLOOKUP(B18&amp;E18,Chartfields!S:S,Chartfields!E:E,"−−−−−−−►",0)),"−−−−−−−►")</f>
        <v>−−−−−−−►</v>
      </c>
      <c r="N18" s="151" t="str">
        <f>IFERROR(IF(OR($M18="", $E18=""), "−−−−−−−►", IF($G18="Program",_xlfn.XLOOKUP($H18,OptCodes[Program, Spec Init, Fnd Src, OU Description],OptCodes[Program, Spec Init, Fnd Src, OU Codes],"Select Optional Code",0),_xlfn.XLOOKUP($T18,Chartfields!$T:$T,Chartfields!M:M,"N/A",0))), "−−−−−−−►")</f>
        <v>−−−−−−−►</v>
      </c>
      <c r="O18" s="151" t="str">
        <f>IFERROR(IF(OR($M18="", $E18=""), "−−−−−−−►", IF($G18="Funding Src",_xlfn.XLOOKUP($H18,OptCodes[Program, Spec Init, Fnd Src, OU Description],OptCodes[Program, Spec Init, Fnd Src, OU Codes],"Select Optional Code",0),_xlfn.XLOOKUP($T18,Chartfields!$T:$T,Chartfields!O:O,"N/A",0))), "−−−−−−−►")</f>
        <v>−−−−−−−►</v>
      </c>
      <c r="P18" s="151" t="str">
        <f>IFERROR(IF(OR($M18="", $E18=""), "−−−−−−−►", IF($G18="Spec. Initiative",_xlfn.XLOOKUP($H18,OptCodes[Program, Spec Init, Fnd Src, OU Description],OptCodes[Program, Spec Init, Fnd Src, OU Codes],"Select Optional Code",0),_xlfn.XLOOKUP($T18,Chartfields!$T:$T,Chartfields!Q:Q,"N/A",0))), "−−−−−−−►")</f>
        <v>−−−−−−−►</v>
      </c>
      <c r="Q18" s="151" t="str">
        <f>IFERROR(IF(OR($M18="", $E18=""), "−−−−−−−►", IF($G18="Operating Unit",_xlfn.XLOOKUP($H18,OptCodes[Program, Spec Init, Fnd Src, OU Description],OptCodes[Program, Spec Init, Fnd Src, OU Codes],"Selection Optional Code",0),_xlfn.XLOOKUP($T18,Chartfields!$T:$T,Chartfields!K:K,"N/A",0))), "−−−−−−−►")</f>
        <v>−−−−−−−►</v>
      </c>
      <c r="R18" s="140" t="str">
        <f t="shared" si="0"/>
        <v>−−−−−−−►</v>
      </c>
      <c r="T18" s="148" t="str">
        <f t="shared" si="1"/>
        <v/>
      </c>
      <c r="U18" s="149" t="str">
        <f t="shared" si="2"/>
        <v>−−−−−−−►−−−−−−−►</v>
      </c>
      <c r="V18" s="45"/>
      <c r="W18" s="7"/>
      <c r="X18" s="42"/>
      <c r="Y18" s="42"/>
      <c r="Z18" s="31"/>
    </row>
    <row r="19" spans="1:26" ht="42.6" customHeight="1" x14ac:dyDescent="0.3">
      <c r="A19" s="7">
        <v>7</v>
      </c>
      <c r="B19" s="133"/>
      <c r="C19" s="134"/>
      <c r="D19" s="135"/>
      <c r="E19" s="136"/>
      <c r="F19" s="137"/>
      <c r="G19" s="138"/>
      <c r="H19" s="138"/>
      <c r="I19" s="137"/>
      <c r="J19" s="168"/>
      <c r="K19" s="169"/>
      <c r="L19" s="137"/>
      <c r="M19" s="139" t="str">
        <f>IFERROR(IF($C$7="", "−−−−−−−►", _xlfn.XLOOKUP(B19&amp;E19,Chartfields!S:S,Chartfields!E:E,"−−−−−−−►",0)),"−−−−−−−►")</f>
        <v>−−−−−−−►</v>
      </c>
      <c r="N19" s="151" t="str">
        <f>IFERROR(IF(OR($M19="", $E19=""), "−−−−−−−►", IF($G19="Program",_xlfn.XLOOKUP($H19,OptCodes[Program, Spec Init, Fnd Src, OU Description],OptCodes[Program, Spec Init, Fnd Src, OU Codes],"Select Optional Code",0),_xlfn.XLOOKUP($T19,Chartfields!$T:$T,Chartfields!M:M,"N/A",0))), "−−−−−−−►")</f>
        <v>−−−−−−−►</v>
      </c>
      <c r="O19" s="151" t="str">
        <f>IFERROR(IF(OR($M19="", $E19=""), "−−−−−−−►", IF($G19="Funding Src",_xlfn.XLOOKUP($H19,OptCodes[Program, Spec Init, Fnd Src, OU Description],OptCodes[Program, Spec Init, Fnd Src, OU Codes],"Select Optional Code",0),_xlfn.XLOOKUP($T19,Chartfields!$T:$T,Chartfields!O:O,"N/A",0))), "−−−−−−−►")</f>
        <v>−−−−−−−►</v>
      </c>
      <c r="P19" s="151" t="str">
        <f>IFERROR(IF(OR($M19="", $E19=""), "−−−−−−−►", IF($G19="Spec. Initiative",_xlfn.XLOOKUP($H19,OptCodes[Program, Spec Init, Fnd Src, OU Description],OptCodes[Program, Spec Init, Fnd Src, OU Codes],"Select Optional Code",0),_xlfn.XLOOKUP($T19,Chartfields!$T:$T,Chartfields!Q:Q,"N/A",0))), "−−−−−−−►")</f>
        <v>−−−−−−−►</v>
      </c>
      <c r="Q19" s="151" t="str">
        <f>IFERROR(IF(OR($M19="", $E19=""), "−−−−−−−►", IF($G19="Operating Unit",_xlfn.XLOOKUP($H19,OptCodes[Program, Spec Init, Fnd Src, OU Description],OptCodes[Program, Spec Init, Fnd Src, OU Codes],"Selection Optional Code",0),_xlfn.XLOOKUP($T19,Chartfields!$T:$T,Chartfields!K:K,"N/A",0))), "−−−−−−−►")</f>
        <v>−−−−−−−►</v>
      </c>
      <c r="R19" s="140" t="str">
        <f t="shared" si="0"/>
        <v>−−−−−−−►</v>
      </c>
      <c r="T19" s="148" t="str">
        <f t="shared" si="1"/>
        <v/>
      </c>
      <c r="U19" s="149" t="str">
        <f t="shared" si="2"/>
        <v>−−−−−−−►−−−−−−−►</v>
      </c>
      <c r="V19" s="45"/>
      <c r="W19" s="7"/>
      <c r="X19" s="42"/>
      <c r="Y19" s="42"/>
      <c r="Z19" s="31"/>
    </row>
    <row r="20" spans="1:26" ht="42.6" customHeight="1" x14ac:dyDescent="0.3">
      <c r="A20" s="7">
        <v>8</v>
      </c>
      <c r="B20" s="133"/>
      <c r="C20" s="134"/>
      <c r="D20" s="135"/>
      <c r="E20" s="136"/>
      <c r="F20" s="137"/>
      <c r="G20" s="138"/>
      <c r="H20" s="138"/>
      <c r="I20" s="137"/>
      <c r="J20" s="168"/>
      <c r="K20" s="169"/>
      <c r="L20" s="137"/>
      <c r="M20" s="139" t="str">
        <f>IFERROR(IF($C$7="", "−−−−−−−►", _xlfn.XLOOKUP(B20&amp;E20,Chartfields!S:S,Chartfields!E:E,"−−−−−−−►",0)),"−−−−−−−►")</f>
        <v>−−−−−−−►</v>
      </c>
      <c r="N20" s="151" t="str">
        <f>IFERROR(IF(OR($M20="", $E20=""), "−−−−−−−►", IF($G20="Program",_xlfn.XLOOKUP($H20,OptCodes[Program, Spec Init, Fnd Src, OU Description],OptCodes[Program, Spec Init, Fnd Src, OU Codes],"Select Optional Code",0),_xlfn.XLOOKUP($T20,Chartfields!$T:$T,Chartfields!M:M,"N/A",0))), "−−−−−−−►")</f>
        <v>−−−−−−−►</v>
      </c>
      <c r="O20" s="151" t="str">
        <f>IFERROR(IF(OR($M20="", $E20=""), "−−−−−−−►", IF($G20="Funding Src",_xlfn.XLOOKUP($H20,OptCodes[Program, Spec Init, Fnd Src, OU Description],OptCodes[Program, Spec Init, Fnd Src, OU Codes],"Select Optional Code",0),_xlfn.XLOOKUP($T20,Chartfields!$T:$T,Chartfields!O:O,"N/A",0))), "−−−−−−−►")</f>
        <v>−−−−−−−►</v>
      </c>
      <c r="P20" s="151" t="str">
        <f>IFERROR(IF(OR($M20="", $E20=""), "−−−−−−−►", IF($G20="Spec. Initiative",_xlfn.XLOOKUP($H20,OptCodes[Program, Spec Init, Fnd Src, OU Description],OptCodes[Program, Spec Init, Fnd Src, OU Codes],"Select Optional Code",0),_xlfn.XLOOKUP($T20,Chartfields!$T:$T,Chartfields!Q:Q,"N/A",0))), "−−−−−−−►")</f>
        <v>−−−−−−−►</v>
      </c>
      <c r="Q20" s="151" t="str">
        <f>IFERROR(IF(OR($M20="", $E20=""), "−−−−−−−►", IF($G20="Operating Unit",_xlfn.XLOOKUP($H20,OptCodes[Program, Spec Init, Fnd Src, OU Description],OptCodes[Program, Spec Init, Fnd Src, OU Codes],"Selection Optional Code",0),_xlfn.XLOOKUP($T20,Chartfields!$T:$T,Chartfields!K:K,"N/A",0))), "−−−−−−−►")</f>
        <v>−−−−−−−►</v>
      </c>
      <c r="R20" s="140" t="str">
        <f t="shared" si="0"/>
        <v>−−−−−−−►</v>
      </c>
      <c r="T20" s="148" t="str">
        <f t="shared" si="1"/>
        <v/>
      </c>
      <c r="U20" s="149" t="str">
        <f t="shared" si="2"/>
        <v>−−−−−−−►−−−−−−−►</v>
      </c>
      <c r="V20" s="45"/>
      <c r="W20" s="7"/>
      <c r="X20" s="42"/>
      <c r="Y20" s="42"/>
      <c r="Z20" s="31"/>
    </row>
    <row r="21" spans="1:26" ht="20.25" customHeight="1" thickBot="1" x14ac:dyDescent="0.25">
      <c r="B21" s="55"/>
      <c r="C21" s="56"/>
      <c r="D21" s="56"/>
      <c r="E21" s="55"/>
      <c r="K21" s="70"/>
      <c r="M21" s="18"/>
      <c r="S21" s="13"/>
      <c r="T21" s="148" t="str">
        <f t="shared" si="1"/>
        <v/>
      </c>
      <c r="U21" s="149" t="str">
        <f t="shared" si="2"/>
        <v/>
      </c>
      <c r="W21" s="42"/>
      <c r="X21" s="42"/>
      <c r="Y21" s="42"/>
    </row>
    <row r="22" spans="1:26" ht="35.450000000000003" customHeight="1" thickBot="1" x14ac:dyDescent="0.35">
      <c r="I22" s="46" t="s">
        <v>52</v>
      </c>
      <c r="J22" s="158">
        <f>SUM(J13:K20)</f>
        <v>0</v>
      </c>
      <c r="K22" s="159"/>
      <c r="M22" s="13"/>
      <c r="N22" s="16"/>
      <c r="S22" s="13"/>
      <c r="X22" s="42"/>
      <c r="Y22" s="42"/>
    </row>
    <row r="23" spans="1:26" s="30" customFormat="1" x14ac:dyDescent="0.2">
      <c r="B23" s="161" t="s">
        <v>1015</v>
      </c>
      <c r="C23" s="162"/>
      <c r="D23" s="162"/>
      <c r="E23" s="162"/>
      <c r="S23" s="13"/>
      <c r="T23" s="13"/>
      <c r="W23" s="37"/>
      <c r="X23" s="37"/>
      <c r="Y23" s="42"/>
    </row>
    <row r="24" spans="1:26" ht="11.25" customHeight="1" x14ac:dyDescent="0.2">
      <c r="S24" s="13"/>
      <c r="T24" s="16"/>
      <c r="W24" s="42"/>
      <c r="X24" s="42"/>
      <c r="Y24" s="37"/>
    </row>
    <row r="25" spans="1:26" ht="18.75" customHeight="1" x14ac:dyDescent="0.2">
      <c r="S25" s="13"/>
      <c r="T25" s="16"/>
      <c r="W25" s="42"/>
      <c r="X25" s="42"/>
      <c r="Y25" s="42"/>
    </row>
    <row r="26" spans="1:26" ht="18.75" customHeight="1" x14ac:dyDescent="0.2">
      <c r="A26" s="7" t="s">
        <v>53</v>
      </c>
      <c r="B26" s="30" t="s">
        <v>54</v>
      </c>
      <c r="S26" s="13"/>
      <c r="T26" s="16"/>
      <c r="W26" s="42"/>
      <c r="X26" s="42"/>
      <c r="Y26" s="6"/>
    </row>
    <row r="27" spans="1:26" s="30" customFormat="1" ht="18.75" customHeight="1" x14ac:dyDescent="0.2">
      <c r="A27" s="30" t="s">
        <v>53</v>
      </c>
      <c r="B27" s="30" t="s">
        <v>55</v>
      </c>
      <c r="C27" s="18"/>
      <c r="D27" s="18"/>
      <c r="P27" s="13"/>
      <c r="Q27" s="13"/>
      <c r="R27" s="13"/>
      <c r="S27" s="13"/>
      <c r="T27" s="13"/>
      <c r="W27" s="37"/>
      <c r="X27" s="37"/>
      <c r="Y27" s="42"/>
    </row>
    <row r="28" spans="1:26" ht="18.75" customHeight="1" x14ac:dyDescent="0.2">
      <c r="A28" s="7" t="s">
        <v>56</v>
      </c>
      <c r="B28" s="30" t="s">
        <v>57</v>
      </c>
      <c r="P28" s="16"/>
      <c r="Q28" s="16"/>
      <c r="R28" s="16"/>
      <c r="S28" s="13"/>
      <c r="T28" s="16"/>
      <c r="W28" s="42"/>
      <c r="X28" s="42"/>
      <c r="Y28" s="42"/>
    </row>
    <row r="29" spans="1:26" s="6" customFormat="1" ht="18.75" customHeight="1" x14ac:dyDescent="0.2">
      <c r="A29" s="49" t="s">
        <v>58</v>
      </c>
      <c r="B29" s="55" t="s">
        <v>59</v>
      </c>
      <c r="F29" s="71"/>
      <c r="P29" s="72"/>
      <c r="Q29" s="72"/>
      <c r="R29" s="72"/>
      <c r="S29" s="72"/>
      <c r="T29" s="72"/>
      <c r="Y29" s="42"/>
    </row>
    <row r="30" spans="1:26" ht="18.75" customHeight="1" x14ac:dyDescent="0.2">
      <c r="B30" s="6"/>
      <c r="P30" s="16"/>
      <c r="Q30" s="16"/>
      <c r="R30" s="16"/>
      <c r="S30" s="13"/>
      <c r="T30" s="16"/>
      <c r="W30" s="42"/>
      <c r="X30" s="42"/>
      <c r="Y30" s="42"/>
    </row>
    <row r="31" spans="1:26" ht="18.75" customHeight="1" x14ac:dyDescent="0.2">
      <c r="P31" s="16"/>
      <c r="Q31" s="16"/>
      <c r="R31" s="16"/>
      <c r="S31" s="13"/>
      <c r="T31" s="16"/>
      <c r="W31" s="42"/>
      <c r="X31" s="42"/>
      <c r="Y31" s="42"/>
    </row>
    <row r="32" spans="1:26" ht="18.75" customHeight="1" x14ac:dyDescent="0.2">
      <c r="A32" s="30"/>
      <c r="S32" s="13"/>
      <c r="T32" s="16"/>
      <c r="W32" s="42"/>
      <c r="X32" s="42"/>
      <c r="Y32" s="42"/>
    </row>
    <row r="33" spans="2:25" s="17" customFormat="1" ht="18.75" customHeight="1" x14ac:dyDescent="0.2">
      <c r="C33" s="18"/>
      <c r="D33" s="18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3"/>
      <c r="T33" s="16"/>
      <c r="U33" s="7"/>
      <c r="V33" s="7"/>
      <c r="W33" s="42"/>
      <c r="X33" s="42"/>
      <c r="Y33" s="42"/>
    </row>
    <row r="34" spans="2:25" s="17" customFormat="1" ht="18.75" customHeight="1" x14ac:dyDescent="0.2">
      <c r="B34" s="30"/>
      <c r="C34" s="18"/>
      <c r="D34" s="1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3"/>
      <c r="T34" s="16"/>
      <c r="U34" s="7"/>
      <c r="V34" s="7"/>
      <c r="W34" s="42"/>
      <c r="X34" s="42"/>
      <c r="Y34" s="42"/>
    </row>
    <row r="35" spans="2:25" s="17" customFormat="1" ht="18.75" customHeight="1" x14ac:dyDescent="0.2">
      <c r="B35" s="30"/>
      <c r="C35" s="18"/>
      <c r="D35" s="1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3"/>
      <c r="T35" s="16"/>
      <c r="U35" s="7"/>
      <c r="V35" s="7"/>
      <c r="W35" s="42"/>
      <c r="X35" s="42"/>
      <c r="Y35" s="42"/>
    </row>
    <row r="36" spans="2:25" s="17" customFormat="1" ht="18.75" customHeight="1" x14ac:dyDescent="0.2">
      <c r="B36" s="30"/>
      <c r="C36" s="18"/>
      <c r="D36" s="1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8"/>
      <c r="T36" s="7"/>
      <c r="U36" s="7"/>
      <c r="V36" s="7"/>
      <c r="W36" s="42"/>
      <c r="X36" s="42"/>
      <c r="Y36" s="42"/>
    </row>
    <row r="37" spans="2:25" s="17" customFormat="1" ht="18.75" customHeight="1" x14ac:dyDescent="0.2">
      <c r="B37" s="30"/>
      <c r="C37" s="18"/>
      <c r="D37" s="1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8"/>
      <c r="T37" s="7"/>
      <c r="U37" s="7"/>
      <c r="V37" s="7"/>
      <c r="W37" s="42"/>
      <c r="X37" s="42"/>
      <c r="Y37" s="42"/>
    </row>
    <row r="38" spans="2:25" s="17" customFormat="1" ht="18.75" customHeight="1" x14ac:dyDescent="0.2">
      <c r="B38" s="30"/>
      <c r="C38" s="18"/>
      <c r="D38" s="1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8"/>
      <c r="T38" s="7"/>
      <c r="U38" s="7"/>
      <c r="V38" s="7"/>
      <c r="W38" s="42"/>
      <c r="X38" s="42"/>
      <c r="Y38" s="42"/>
    </row>
    <row r="39" spans="2:25" s="17" customFormat="1" ht="18.75" customHeight="1" x14ac:dyDescent="0.2">
      <c r="B39" s="30"/>
      <c r="C39" s="18"/>
      <c r="D39" s="1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8"/>
      <c r="T39" s="7"/>
      <c r="U39" s="7"/>
      <c r="V39" s="7"/>
      <c r="W39" s="42"/>
      <c r="X39" s="42"/>
      <c r="Y39" s="42"/>
    </row>
    <row r="40" spans="2:25" s="17" customFormat="1" ht="18.75" customHeight="1" x14ac:dyDescent="0.2">
      <c r="B40" s="30"/>
      <c r="C40" s="18"/>
      <c r="D40" s="1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8"/>
      <c r="T40" s="7"/>
      <c r="U40" s="7"/>
      <c r="V40" s="7"/>
      <c r="W40" s="42"/>
      <c r="X40" s="42"/>
      <c r="Y40" s="42"/>
    </row>
    <row r="41" spans="2:25" s="17" customFormat="1" ht="18.75" customHeight="1" x14ac:dyDescent="0.2">
      <c r="B41" s="30"/>
      <c r="C41" s="18"/>
      <c r="D41" s="1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8"/>
      <c r="T41" s="7"/>
      <c r="U41" s="7"/>
      <c r="V41" s="7"/>
      <c r="W41" s="42"/>
      <c r="X41" s="42"/>
      <c r="Y41" s="42"/>
    </row>
    <row r="42" spans="2:25" s="17" customFormat="1" ht="18.75" customHeight="1" x14ac:dyDescent="0.2">
      <c r="B42" s="30"/>
      <c r="C42" s="18"/>
      <c r="D42" s="1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8"/>
      <c r="T42" s="7"/>
      <c r="U42" s="7"/>
      <c r="V42" s="7"/>
      <c r="W42" s="42"/>
      <c r="X42" s="42"/>
      <c r="Y42" s="42"/>
    </row>
    <row r="43" spans="2:25" s="17" customFormat="1" ht="18.75" customHeight="1" x14ac:dyDescent="0.2">
      <c r="B43" s="30"/>
      <c r="C43" s="18"/>
      <c r="D43" s="1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8"/>
      <c r="T43" s="7"/>
      <c r="U43" s="7"/>
      <c r="V43" s="7"/>
      <c r="W43" s="42"/>
      <c r="X43" s="42"/>
      <c r="Y43" s="42"/>
    </row>
    <row r="44" spans="2:25" s="17" customFormat="1" ht="18.75" customHeight="1" x14ac:dyDescent="0.2">
      <c r="B44" s="30"/>
      <c r="C44" s="18"/>
      <c r="D44" s="1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8"/>
      <c r="T44" s="7"/>
      <c r="U44" s="7"/>
      <c r="V44" s="7"/>
      <c r="W44" s="42"/>
      <c r="X44" s="42"/>
    </row>
    <row r="45" spans="2:25" s="17" customFormat="1" ht="18.75" customHeight="1" x14ac:dyDescent="0.2">
      <c r="B45" s="30"/>
      <c r="C45" s="18"/>
      <c r="D45" s="1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8"/>
      <c r="T45" s="7"/>
      <c r="U45" s="7"/>
      <c r="V45" s="7"/>
      <c r="W45" s="42"/>
      <c r="X45" s="42"/>
      <c r="Y45" s="42"/>
    </row>
    <row r="46" spans="2:25" s="17" customFormat="1" ht="18.75" customHeight="1" x14ac:dyDescent="0.2">
      <c r="B46" s="30"/>
      <c r="C46" s="18"/>
      <c r="D46" s="1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8"/>
      <c r="T46" s="7"/>
      <c r="U46" s="7"/>
      <c r="V46" s="7"/>
      <c r="W46" s="42"/>
      <c r="X46" s="42"/>
      <c r="Y46" s="42"/>
    </row>
    <row r="47" spans="2:25" s="17" customFormat="1" ht="18.75" customHeight="1" x14ac:dyDescent="0.2">
      <c r="B47" s="30"/>
      <c r="C47" s="18"/>
      <c r="D47" s="1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8"/>
      <c r="T47" s="7"/>
      <c r="U47" s="7"/>
      <c r="V47" s="7"/>
      <c r="W47" s="42"/>
      <c r="X47" s="42"/>
      <c r="Y47" s="42"/>
    </row>
    <row r="48" spans="2:25" s="17" customFormat="1" ht="18.75" customHeight="1" x14ac:dyDescent="0.2">
      <c r="B48" s="30"/>
      <c r="C48" s="18"/>
      <c r="D48" s="1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8"/>
      <c r="T48" s="7"/>
      <c r="U48" s="7"/>
      <c r="V48" s="7"/>
      <c r="W48" s="42"/>
      <c r="X48" s="42"/>
      <c r="Y48" s="42"/>
    </row>
    <row r="49" spans="2:25" s="17" customFormat="1" ht="18.75" customHeight="1" x14ac:dyDescent="0.2">
      <c r="B49" s="30"/>
      <c r="C49" s="18"/>
      <c r="D49" s="1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8"/>
      <c r="T49" s="7"/>
      <c r="U49" s="7"/>
      <c r="V49" s="7"/>
      <c r="W49" s="42"/>
      <c r="X49" s="42"/>
      <c r="Y49" s="42"/>
    </row>
    <row r="50" spans="2:25" s="17" customFormat="1" ht="18.75" customHeight="1" x14ac:dyDescent="0.2">
      <c r="B50" s="30"/>
      <c r="C50" s="18"/>
      <c r="D50" s="1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8"/>
      <c r="T50" s="7"/>
      <c r="U50" s="7"/>
      <c r="V50" s="7"/>
      <c r="W50" s="42"/>
      <c r="X50" s="42"/>
      <c r="Y50" s="42"/>
    </row>
    <row r="51" spans="2:25" s="17" customFormat="1" ht="18.75" customHeight="1" x14ac:dyDescent="0.2">
      <c r="B51" s="30"/>
      <c r="C51" s="18"/>
      <c r="D51" s="1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8"/>
      <c r="T51" s="7"/>
      <c r="U51" s="7"/>
      <c r="V51" s="7"/>
      <c r="W51" s="42"/>
      <c r="X51" s="42"/>
      <c r="Y51" s="42"/>
    </row>
    <row r="52" spans="2:25" s="17" customFormat="1" ht="18.75" customHeight="1" x14ac:dyDescent="0.2">
      <c r="B52" s="30"/>
      <c r="C52" s="18"/>
      <c r="D52" s="1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8"/>
      <c r="T52" s="7"/>
      <c r="U52" s="7"/>
      <c r="V52" s="7"/>
      <c r="W52" s="42"/>
      <c r="X52" s="42"/>
      <c r="Y52" s="42"/>
    </row>
    <row r="53" spans="2:25" s="17" customFormat="1" ht="18.75" customHeight="1" x14ac:dyDescent="0.2">
      <c r="B53" s="30"/>
      <c r="C53" s="18"/>
      <c r="D53" s="1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8"/>
      <c r="T53" s="7"/>
      <c r="U53" s="7"/>
      <c r="V53" s="7"/>
      <c r="W53" s="42"/>
      <c r="X53" s="42"/>
      <c r="Y53" s="42"/>
    </row>
    <row r="54" spans="2:25" s="17" customFormat="1" ht="18.75" customHeight="1" x14ac:dyDescent="0.2">
      <c r="B54" s="30"/>
      <c r="C54" s="18"/>
      <c r="D54" s="1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8"/>
      <c r="T54" s="7"/>
      <c r="U54" s="7"/>
      <c r="V54" s="7"/>
      <c r="W54" s="42"/>
      <c r="X54" s="42"/>
      <c r="Y54" s="42"/>
    </row>
    <row r="55" spans="2:25" s="17" customFormat="1" ht="18.75" customHeight="1" x14ac:dyDescent="0.2">
      <c r="B55" s="30"/>
      <c r="C55" s="18"/>
      <c r="D55" s="1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8"/>
      <c r="T55" s="7"/>
      <c r="U55" s="7"/>
      <c r="V55" s="7"/>
      <c r="W55" s="42"/>
      <c r="X55" s="42"/>
      <c r="Y55" s="42"/>
    </row>
    <row r="56" spans="2:25" s="17" customFormat="1" ht="18.75" customHeight="1" x14ac:dyDescent="0.2">
      <c r="B56" s="30"/>
      <c r="C56" s="18"/>
      <c r="D56" s="1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8"/>
      <c r="T56" s="7"/>
      <c r="U56" s="7"/>
      <c r="V56" s="7"/>
      <c r="W56" s="42"/>
      <c r="X56" s="42"/>
      <c r="Y56" s="42"/>
    </row>
    <row r="57" spans="2:25" s="17" customFormat="1" ht="18.75" customHeight="1" x14ac:dyDescent="0.2">
      <c r="B57" s="30"/>
      <c r="C57" s="18"/>
      <c r="D57" s="1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8"/>
      <c r="T57" s="7"/>
      <c r="U57" s="7"/>
      <c r="V57" s="7"/>
      <c r="W57" s="42"/>
      <c r="X57" s="42"/>
      <c r="Y57" s="42"/>
    </row>
    <row r="58" spans="2:25" s="17" customFormat="1" ht="18.75" customHeight="1" x14ac:dyDescent="0.2">
      <c r="B58" s="30"/>
      <c r="C58" s="18"/>
      <c r="D58" s="1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8"/>
      <c r="T58" s="7"/>
      <c r="U58" s="7"/>
      <c r="V58" s="7"/>
      <c r="W58" s="42"/>
      <c r="X58" s="42"/>
      <c r="Y58" s="42"/>
    </row>
    <row r="59" spans="2:25" s="17" customFormat="1" ht="18.75" customHeight="1" x14ac:dyDescent="0.2">
      <c r="B59" s="30"/>
      <c r="C59" s="18"/>
      <c r="D59" s="1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8"/>
      <c r="T59" s="7"/>
      <c r="U59" s="7"/>
      <c r="V59" s="7"/>
      <c r="W59" s="42"/>
      <c r="X59" s="42"/>
      <c r="Y59" s="42"/>
    </row>
    <row r="60" spans="2:25" s="17" customFormat="1" ht="18.75" customHeight="1" x14ac:dyDescent="0.2">
      <c r="B60" s="30"/>
      <c r="C60" s="18"/>
      <c r="D60" s="1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8"/>
      <c r="T60" s="7"/>
      <c r="U60" s="7"/>
      <c r="V60" s="7"/>
      <c r="W60" s="42"/>
      <c r="X60" s="42"/>
      <c r="Y60" s="42"/>
    </row>
    <row r="61" spans="2:25" s="17" customFormat="1" ht="18.75" customHeight="1" x14ac:dyDescent="0.2">
      <c r="B61" s="30"/>
      <c r="C61" s="18"/>
      <c r="D61" s="1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8"/>
      <c r="T61" s="7"/>
      <c r="U61" s="7"/>
      <c r="V61" s="7"/>
      <c r="W61" s="42"/>
      <c r="X61" s="42"/>
      <c r="Y61" s="42"/>
    </row>
    <row r="62" spans="2:25" s="17" customFormat="1" ht="18.75" customHeight="1" x14ac:dyDescent="0.2">
      <c r="B62" s="30"/>
      <c r="C62" s="18"/>
      <c r="D62" s="1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18"/>
      <c r="T62" s="7"/>
      <c r="U62" s="7"/>
      <c r="V62" s="7"/>
      <c r="W62" s="42"/>
      <c r="X62" s="42"/>
      <c r="Y62" s="42"/>
    </row>
    <row r="63" spans="2:25" s="17" customFormat="1" ht="18.75" customHeight="1" x14ac:dyDescent="0.2">
      <c r="B63" s="30"/>
      <c r="C63" s="18"/>
      <c r="D63" s="1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18"/>
      <c r="T63" s="7"/>
      <c r="U63" s="7"/>
      <c r="V63" s="7"/>
      <c r="W63" s="42"/>
      <c r="X63" s="42"/>
      <c r="Y63" s="42"/>
    </row>
    <row r="64" spans="2:25" s="17" customFormat="1" ht="18.75" customHeight="1" x14ac:dyDescent="0.2">
      <c r="B64" s="30"/>
      <c r="C64" s="18"/>
      <c r="D64" s="1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8"/>
      <c r="T64" s="7"/>
      <c r="U64" s="7"/>
      <c r="V64" s="7"/>
      <c r="W64" s="42"/>
      <c r="X64" s="42"/>
      <c r="Y64" s="42"/>
    </row>
    <row r="65" spans="1:25" ht="18.75" customHeight="1" x14ac:dyDescent="0.2">
      <c r="W65" s="42"/>
      <c r="X65" s="42"/>
      <c r="Y65" s="42"/>
    </row>
    <row r="66" spans="1:25" ht="18.75" customHeight="1" x14ac:dyDescent="0.2">
      <c r="W66" s="42"/>
      <c r="X66" s="42"/>
      <c r="Y66" s="42"/>
    </row>
    <row r="67" spans="1:25" ht="18.75" customHeight="1" x14ac:dyDescent="0.2">
      <c r="W67" s="42"/>
      <c r="X67" s="42"/>
      <c r="Y67" s="42"/>
    </row>
    <row r="68" spans="1:25" ht="18.75" customHeight="1" x14ac:dyDescent="0.2">
      <c r="W68" s="42"/>
      <c r="X68" s="42"/>
      <c r="Y68" s="42"/>
    </row>
    <row r="69" spans="1:25" ht="18.75" customHeight="1" x14ac:dyDescent="0.2">
      <c r="W69" s="42"/>
      <c r="X69" s="42"/>
      <c r="Y69" s="42"/>
    </row>
    <row r="70" spans="1:25" ht="18.75" customHeight="1" x14ac:dyDescent="0.2">
      <c r="W70" s="42"/>
      <c r="X70" s="42"/>
      <c r="Y70" s="42"/>
    </row>
    <row r="71" spans="1:25" ht="18.75" customHeight="1" x14ac:dyDescent="0.2">
      <c r="W71" s="42"/>
      <c r="X71" s="42"/>
      <c r="Y71" s="42"/>
    </row>
    <row r="72" spans="1:25" ht="18.75" customHeight="1" x14ac:dyDescent="0.2">
      <c r="W72" s="42"/>
      <c r="X72" s="42"/>
      <c r="Y72" s="42"/>
    </row>
    <row r="73" spans="1:25" s="75" customFormat="1" x14ac:dyDescent="0.2">
      <c r="A73" s="73"/>
      <c r="B73" s="30"/>
      <c r="C73" s="18"/>
      <c r="D73" s="1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18"/>
      <c r="T73" s="7"/>
      <c r="U73" s="7"/>
      <c r="V73" s="7"/>
      <c r="W73" s="42"/>
      <c r="X73" s="42"/>
      <c r="Y73" s="42"/>
    </row>
    <row r="74" spans="1:25" s="16" customFormat="1" ht="18.75" customHeight="1" x14ac:dyDescent="0.2">
      <c r="A74" s="7"/>
      <c r="B74" s="30"/>
      <c r="C74" s="18"/>
      <c r="D74" s="1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18"/>
      <c r="T74" s="7"/>
      <c r="U74" s="7"/>
      <c r="V74" s="7"/>
      <c r="W74" s="42"/>
      <c r="X74" s="42"/>
      <c r="Y74" s="42"/>
    </row>
    <row r="75" spans="1:25" ht="18.75" customHeight="1" x14ac:dyDescent="0.2">
      <c r="W75" s="42"/>
      <c r="X75" s="42"/>
      <c r="Y75" s="42"/>
    </row>
    <row r="76" spans="1:25" ht="18.75" customHeight="1" x14ac:dyDescent="0.2">
      <c r="W76" s="42"/>
      <c r="X76" s="42"/>
      <c r="Y76" s="42"/>
    </row>
    <row r="77" spans="1:25" ht="18.75" customHeight="1" x14ac:dyDescent="0.2">
      <c r="W77" s="42"/>
      <c r="X77" s="42"/>
      <c r="Y77" s="42"/>
    </row>
    <row r="78" spans="1:25" ht="18.75" customHeight="1" x14ac:dyDescent="0.2">
      <c r="W78" s="42"/>
      <c r="X78" s="42"/>
      <c r="Y78" s="42"/>
    </row>
    <row r="79" spans="1:25" ht="18.75" customHeight="1" x14ac:dyDescent="0.2">
      <c r="W79" s="42"/>
      <c r="X79" s="42"/>
      <c r="Y79" s="42"/>
    </row>
    <row r="80" spans="1:25" ht="18.75" customHeight="1" x14ac:dyDescent="0.2">
      <c r="W80" s="42"/>
      <c r="X80" s="42"/>
      <c r="Y80" s="42"/>
    </row>
    <row r="81" spans="2:25" s="17" customFormat="1" ht="18.75" customHeight="1" x14ac:dyDescent="0.2">
      <c r="B81" s="30"/>
      <c r="C81" s="18"/>
      <c r="D81" s="1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18"/>
      <c r="T81" s="7"/>
      <c r="U81" s="7"/>
      <c r="V81" s="7"/>
      <c r="W81" s="42"/>
      <c r="X81" s="42"/>
      <c r="Y81" s="42"/>
    </row>
    <row r="82" spans="2:25" s="17" customFormat="1" ht="18.75" customHeight="1" x14ac:dyDescent="0.2">
      <c r="B82" s="30"/>
      <c r="C82" s="18"/>
      <c r="D82" s="1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18"/>
      <c r="T82" s="7"/>
      <c r="U82" s="7"/>
      <c r="V82" s="7"/>
      <c r="W82" s="42"/>
      <c r="X82" s="42"/>
      <c r="Y82" s="42"/>
    </row>
    <row r="83" spans="2:25" s="17" customFormat="1" ht="18.75" customHeight="1" x14ac:dyDescent="0.2">
      <c r="B83" s="30"/>
      <c r="C83" s="18"/>
      <c r="D83" s="1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8"/>
      <c r="T83" s="7"/>
      <c r="U83" s="7"/>
      <c r="V83" s="7"/>
      <c r="W83" s="42"/>
      <c r="X83" s="42"/>
      <c r="Y83" s="42"/>
    </row>
    <row r="84" spans="2:25" s="17" customFormat="1" ht="18.75" customHeight="1" x14ac:dyDescent="0.2">
      <c r="B84" s="30"/>
      <c r="C84" s="18"/>
      <c r="D84" s="1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8"/>
      <c r="T84" s="7"/>
      <c r="U84" s="7"/>
      <c r="V84" s="7"/>
      <c r="W84" s="42"/>
      <c r="X84" s="42"/>
      <c r="Y84" s="42"/>
    </row>
    <row r="85" spans="2:25" s="17" customFormat="1" ht="18.75" customHeight="1" x14ac:dyDescent="0.2">
      <c r="B85" s="30"/>
      <c r="C85" s="18"/>
      <c r="D85" s="1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8"/>
      <c r="T85" s="7"/>
      <c r="U85" s="7"/>
      <c r="V85" s="7"/>
      <c r="W85" s="42"/>
      <c r="X85" s="42"/>
      <c r="Y85" s="42"/>
    </row>
    <row r="86" spans="2:25" s="17" customFormat="1" ht="18.75" customHeight="1" x14ac:dyDescent="0.2">
      <c r="B86" s="30"/>
      <c r="C86" s="18"/>
      <c r="D86" s="1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8"/>
      <c r="T86" s="7"/>
      <c r="U86" s="7"/>
      <c r="V86" s="7"/>
      <c r="W86" s="42"/>
      <c r="X86" s="42"/>
      <c r="Y86" s="42"/>
    </row>
    <row r="87" spans="2:25" s="17" customFormat="1" ht="18.75" customHeight="1" x14ac:dyDescent="0.2">
      <c r="B87" s="30"/>
      <c r="C87" s="18"/>
      <c r="D87" s="1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8"/>
      <c r="T87" s="7"/>
      <c r="U87" s="7"/>
      <c r="V87" s="7"/>
      <c r="W87" s="42"/>
      <c r="X87" s="42"/>
      <c r="Y87" s="42"/>
    </row>
    <row r="88" spans="2:25" s="17" customFormat="1" ht="18.75" customHeight="1" x14ac:dyDescent="0.2">
      <c r="B88" s="30"/>
      <c r="C88" s="18"/>
      <c r="D88" s="1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8"/>
      <c r="T88" s="7"/>
      <c r="U88" s="7"/>
      <c r="V88" s="7"/>
      <c r="W88" s="42"/>
      <c r="X88" s="42"/>
      <c r="Y88" s="42"/>
    </row>
    <row r="89" spans="2:25" s="17" customFormat="1" ht="18.75" customHeight="1" x14ac:dyDescent="0.2">
      <c r="B89" s="30"/>
      <c r="C89" s="18"/>
      <c r="D89" s="1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8"/>
      <c r="T89" s="7"/>
      <c r="U89" s="7"/>
      <c r="V89" s="7"/>
      <c r="W89" s="42"/>
      <c r="X89" s="42"/>
      <c r="Y89" s="42"/>
    </row>
    <row r="90" spans="2:25" s="17" customFormat="1" ht="18.75" customHeight="1" x14ac:dyDescent="0.2">
      <c r="B90" s="30"/>
      <c r="C90" s="18"/>
      <c r="D90" s="1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8"/>
      <c r="T90" s="7"/>
      <c r="U90" s="7"/>
      <c r="V90" s="7"/>
      <c r="W90" s="42"/>
      <c r="X90" s="42"/>
      <c r="Y90" s="42"/>
    </row>
    <row r="91" spans="2:25" s="17" customFormat="1" ht="18.75" customHeight="1" x14ac:dyDescent="0.2">
      <c r="B91" s="30"/>
      <c r="C91" s="18"/>
      <c r="D91" s="1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8"/>
      <c r="T91" s="7"/>
      <c r="U91" s="7"/>
      <c r="V91" s="7"/>
      <c r="W91" s="42"/>
      <c r="X91" s="42"/>
      <c r="Y91" s="42"/>
    </row>
    <row r="92" spans="2:25" s="17" customFormat="1" ht="18.75" customHeight="1" x14ac:dyDescent="0.2">
      <c r="B92" s="30"/>
      <c r="C92" s="18"/>
      <c r="D92" s="1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8"/>
      <c r="T92" s="7"/>
      <c r="U92" s="7"/>
      <c r="V92" s="7"/>
      <c r="W92" s="42"/>
      <c r="X92" s="42"/>
      <c r="Y92" s="42"/>
    </row>
    <row r="93" spans="2:25" s="17" customFormat="1" ht="18.75" customHeight="1" x14ac:dyDescent="0.2">
      <c r="B93" s="30"/>
      <c r="C93" s="18"/>
      <c r="D93" s="1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8"/>
      <c r="T93" s="7"/>
      <c r="U93" s="7"/>
      <c r="V93" s="7"/>
      <c r="W93" s="42"/>
      <c r="X93" s="42"/>
      <c r="Y93" s="42"/>
    </row>
    <row r="94" spans="2:25" s="17" customFormat="1" ht="18.75" customHeight="1" x14ac:dyDescent="0.2">
      <c r="B94" s="30"/>
      <c r="C94" s="18"/>
      <c r="D94" s="1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8"/>
      <c r="T94" s="7"/>
      <c r="U94" s="7"/>
      <c r="V94" s="7"/>
      <c r="W94" s="42"/>
      <c r="X94" s="42"/>
      <c r="Y94" s="42"/>
    </row>
    <row r="95" spans="2:25" s="17" customFormat="1" ht="18.75" customHeight="1" x14ac:dyDescent="0.2">
      <c r="B95" s="30"/>
      <c r="C95" s="18"/>
      <c r="D95" s="1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8"/>
      <c r="T95" s="7"/>
      <c r="U95" s="7"/>
      <c r="V95" s="7"/>
      <c r="W95" s="42"/>
      <c r="X95" s="42"/>
      <c r="Y95" s="42"/>
    </row>
    <row r="96" spans="2:25" s="17" customFormat="1" ht="18.75" customHeight="1" x14ac:dyDescent="0.2">
      <c r="B96" s="30"/>
      <c r="C96" s="18"/>
      <c r="D96" s="1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8"/>
      <c r="T96" s="7"/>
      <c r="U96" s="7"/>
      <c r="V96" s="7"/>
      <c r="W96" s="42"/>
      <c r="X96" s="42"/>
      <c r="Y96" s="42"/>
    </row>
    <row r="97" spans="2:25" s="17" customFormat="1" ht="18.75" customHeight="1" x14ac:dyDescent="0.2">
      <c r="B97" s="30"/>
      <c r="C97" s="18"/>
      <c r="D97" s="1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8"/>
      <c r="T97" s="7"/>
      <c r="U97" s="7"/>
      <c r="V97" s="7"/>
      <c r="W97" s="42"/>
      <c r="X97" s="42"/>
      <c r="Y97" s="42"/>
    </row>
    <row r="98" spans="2:25" s="17" customFormat="1" ht="18.75" customHeight="1" x14ac:dyDescent="0.2">
      <c r="B98" s="30"/>
      <c r="C98" s="18"/>
      <c r="D98" s="1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8"/>
      <c r="T98" s="7"/>
      <c r="U98" s="7"/>
      <c r="V98" s="7"/>
      <c r="W98" s="42"/>
      <c r="X98" s="42"/>
      <c r="Y98" s="42"/>
    </row>
    <row r="99" spans="2:25" s="17" customFormat="1" ht="18.75" customHeight="1" x14ac:dyDescent="0.2">
      <c r="B99" s="30"/>
      <c r="C99" s="18"/>
      <c r="D99" s="1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8"/>
      <c r="T99" s="7"/>
      <c r="U99" s="7"/>
      <c r="V99" s="7"/>
      <c r="W99" s="42"/>
      <c r="X99" s="42"/>
      <c r="Y99" s="42"/>
    </row>
    <row r="100" spans="2:25" s="17" customFormat="1" ht="18.75" customHeight="1" x14ac:dyDescent="0.2">
      <c r="B100" s="30"/>
      <c r="C100" s="18"/>
      <c r="D100" s="1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8"/>
      <c r="T100" s="7"/>
      <c r="U100" s="7"/>
      <c r="V100" s="7"/>
      <c r="W100" s="42"/>
      <c r="X100" s="42"/>
      <c r="Y100" s="42"/>
    </row>
    <row r="101" spans="2:25" s="17" customFormat="1" ht="18.75" customHeight="1" x14ac:dyDescent="0.2">
      <c r="B101" s="30"/>
      <c r="C101" s="18"/>
      <c r="D101" s="1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8"/>
      <c r="T101" s="7"/>
      <c r="U101" s="7"/>
      <c r="V101" s="7"/>
      <c r="W101" s="42"/>
      <c r="X101" s="42"/>
      <c r="Y101" s="42"/>
    </row>
    <row r="102" spans="2:25" s="17" customFormat="1" ht="18.75" customHeight="1" x14ac:dyDescent="0.2">
      <c r="B102" s="30"/>
      <c r="C102" s="18"/>
      <c r="D102" s="1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8"/>
      <c r="T102" s="7"/>
      <c r="U102" s="7"/>
      <c r="V102" s="7"/>
      <c r="W102" s="42"/>
      <c r="X102" s="42"/>
      <c r="Y102" s="42"/>
    </row>
    <row r="103" spans="2:25" s="17" customFormat="1" ht="18.75" customHeight="1" x14ac:dyDescent="0.2">
      <c r="B103" s="30"/>
      <c r="C103" s="18"/>
      <c r="D103" s="1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8"/>
      <c r="T103" s="7"/>
      <c r="U103" s="7"/>
      <c r="V103" s="7"/>
      <c r="W103" s="42"/>
      <c r="X103" s="42"/>
      <c r="Y103" s="42"/>
    </row>
    <row r="104" spans="2:25" s="17" customFormat="1" ht="18.75" customHeight="1" x14ac:dyDescent="0.2">
      <c r="B104" s="30"/>
      <c r="C104" s="18"/>
      <c r="D104" s="1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8"/>
      <c r="T104" s="7"/>
      <c r="U104" s="7"/>
      <c r="V104" s="7"/>
      <c r="W104" s="42"/>
      <c r="X104" s="42"/>
      <c r="Y104" s="42"/>
    </row>
    <row r="105" spans="2:25" s="17" customFormat="1" ht="18.75" customHeight="1" x14ac:dyDescent="0.2">
      <c r="B105" s="30"/>
      <c r="C105" s="18"/>
      <c r="D105" s="1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8"/>
      <c r="T105" s="7"/>
      <c r="U105" s="7"/>
      <c r="V105" s="7"/>
      <c r="W105" s="42"/>
      <c r="X105" s="42"/>
      <c r="Y105" s="42"/>
    </row>
    <row r="106" spans="2:25" s="17" customFormat="1" ht="18.75" customHeight="1" x14ac:dyDescent="0.2">
      <c r="B106" s="30"/>
      <c r="C106" s="18"/>
      <c r="D106" s="1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8"/>
      <c r="T106" s="7"/>
      <c r="U106" s="7"/>
      <c r="V106" s="7"/>
      <c r="W106" s="42"/>
      <c r="X106" s="42"/>
      <c r="Y106" s="42"/>
    </row>
    <row r="107" spans="2:25" s="17" customFormat="1" ht="18.75" customHeight="1" x14ac:dyDescent="0.2">
      <c r="B107" s="30"/>
      <c r="C107" s="18"/>
      <c r="D107" s="1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8"/>
      <c r="T107" s="7"/>
      <c r="U107" s="7"/>
      <c r="V107" s="7"/>
      <c r="W107" s="42"/>
      <c r="X107" s="42"/>
      <c r="Y107" s="42"/>
    </row>
    <row r="108" spans="2:25" s="17" customFormat="1" ht="18.75" customHeight="1" x14ac:dyDescent="0.2">
      <c r="B108" s="30"/>
      <c r="C108" s="18"/>
      <c r="D108" s="1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8"/>
      <c r="T108" s="7"/>
      <c r="U108" s="7"/>
      <c r="V108" s="7"/>
      <c r="W108" s="42"/>
      <c r="X108" s="42"/>
      <c r="Y108" s="42"/>
    </row>
    <row r="109" spans="2:25" s="17" customFormat="1" ht="18.75" customHeight="1" x14ac:dyDescent="0.2">
      <c r="B109" s="30"/>
      <c r="C109" s="18"/>
      <c r="D109" s="1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8"/>
      <c r="T109" s="7"/>
      <c r="U109" s="7"/>
      <c r="V109" s="7"/>
      <c r="W109" s="42"/>
      <c r="X109" s="42"/>
      <c r="Y109" s="42"/>
    </row>
    <row r="110" spans="2:25" s="17" customFormat="1" ht="18.75" customHeight="1" x14ac:dyDescent="0.2">
      <c r="B110" s="30"/>
      <c r="C110" s="18"/>
      <c r="D110" s="1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8"/>
      <c r="T110" s="7"/>
      <c r="U110" s="7"/>
      <c r="V110" s="7"/>
      <c r="W110" s="42"/>
      <c r="X110" s="42"/>
      <c r="Y110" s="42"/>
    </row>
    <row r="111" spans="2:25" s="17" customFormat="1" ht="18.75" customHeight="1" x14ac:dyDescent="0.2">
      <c r="B111" s="30"/>
      <c r="C111" s="18"/>
      <c r="D111" s="1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8"/>
      <c r="T111" s="7"/>
      <c r="U111" s="7"/>
      <c r="V111" s="7"/>
      <c r="W111" s="42"/>
      <c r="X111" s="42"/>
      <c r="Y111" s="42"/>
    </row>
    <row r="112" spans="2:25" s="17" customFormat="1" ht="18.75" customHeight="1" x14ac:dyDescent="0.2">
      <c r="B112" s="30"/>
      <c r="C112" s="18"/>
      <c r="D112" s="1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8"/>
      <c r="T112" s="7"/>
      <c r="U112" s="7"/>
      <c r="V112" s="7"/>
      <c r="W112" s="42"/>
      <c r="X112" s="42"/>
      <c r="Y112" s="42"/>
    </row>
    <row r="113" spans="1:25" ht="18.75" customHeight="1" x14ac:dyDescent="0.2">
      <c r="W113" s="42"/>
      <c r="X113" s="42"/>
      <c r="Y113" s="42"/>
    </row>
    <row r="114" spans="1:25" ht="18.75" customHeight="1" x14ac:dyDescent="0.2">
      <c r="W114" s="42"/>
      <c r="X114" s="42"/>
      <c r="Y114" s="42"/>
    </row>
    <row r="115" spans="1:25" ht="18.75" customHeight="1" x14ac:dyDescent="0.2">
      <c r="W115" s="42"/>
      <c r="X115" s="42"/>
      <c r="Y115" s="42"/>
    </row>
    <row r="116" spans="1:25" ht="18.75" customHeight="1" x14ac:dyDescent="0.2">
      <c r="W116" s="42"/>
      <c r="X116" s="42"/>
      <c r="Y116" s="42"/>
    </row>
    <row r="117" spans="1:25" ht="18.75" customHeight="1" x14ac:dyDescent="0.2">
      <c r="W117" s="42"/>
      <c r="X117" s="42"/>
      <c r="Y117" s="42"/>
    </row>
    <row r="118" spans="1:25" ht="18.75" customHeight="1" x14ac:dyDescent="0.2">
      <c r="W118" s="42"/>
      <c r="X118" s="42"/>
      <c r="Y118" s="42"/>
    </row>
    <row r="119" spans="1:25" ht="18.75" customHeight="1" x14ac:dyDescent="0.2">
      <c r="W119" s="42"/>
      <c r="X119" s="42"/>
      <c r="Y119" s="42"/>
    </row>
    <row r="120" spans="1:25" ht="18.75" customHeight="1" x14ac:dyDescent="0.2">
      <c r="W120" s="42"/>
      <c r="X120" s="42"/>
      <c r="Y120" s="42"/>
    </row>
    <row r="121" spans="1:25" s="77" customFormat="1" x14ac:dyDescent="0.2">
      <c r="A121" s="73"/>
      <c r="B121" s="30"/>
      <c r="C121" s="18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8"/>
      <c r="T121" s="7"/>
      <c r="U121" s="7"/>
      <c r="V121" s="7"/>
      <c r="W121" s="42"/>
      <c r="X121" s="42"/>
      <c r="Y121" s="42"/>
    </row>
    <row r="122" spans="1:25" ht="18.75" customHeight="1" x14ac:dyDescent="0.2">
      <c r="W122" s="42"/>
      <c r="X122" s="42"/>
      <c r="Y122" s="42"/>
    </row>
    <row r="123" spans="1:25" ht="18.75" customHeight="1" x14ac:dyDescent="0.2">
      <c r="W123" s="42"/>
      <c r="X123" s="42"/>
      <c r="Y123" s="42"/>
    </row>
    <row r="124" spans="1:25" ht="18.75" customHeight="1" x14ac:dyDescent="0.2">
      <c r="W124" s="42"/>
      <c r="X124" s="42"/>
      <c r="Y124" s="42"/>
    </row>
    <row r="125" spans="1:25" ht="18.75" customHeight="1" x14ac:dyDescent="0.2">
      <c r="W125" s="42"/>
      <c r="X125" s="42"/>
      <c r="Y125" s="42"/>
    </row>
    <row r="126" spans="1:25" ht="18.75" customHeight="1" x14ac:dyDescent="0.2">
      <c r="W126" s="42"/>
      <c r="X126" s="42"/>
      <c r="Y126" s="42"/>
    </row>
    <row r="127" spans="1:25" ht="18.75" customHeight="1" x14ac:dyDescent="0.2">
      <c r="W127" s="42"/>
      <c r="X127" s="42"/>
      <c r="Y127" s="42"/>
    </row>
    <row r="128" spans="1:25" ht="18.75" customHeight="1" x14ac:dyDescent="0.2">
      <c r="W128" s="42"/>
      <c r="X128" s="42"/>
      <c r="Y128" s="42"/>
    </row>
    <row r="129" spans="2:25" s="17" customFormat="1" ht="18.75" customHeight="1" x14ac:dyDescent="0.2">
      <c r="B129" s="30"/>
      <c r="C129" s="18"/>
      <c r="D129" s="1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8"/>
      <c r="T129" s="7"/>
      <c r="U129" s="7"/>
      <c r="V129" s="7"/>
      <c r="W129" s="42"/>
      <c r="X129" s="42"/>
      <c r="Y129" s="42"/>
    </row>
    <row r="130" spans="2:25" s="17" customFormat="1" ht="18.75" customHeight="1" x14ac:dyDescent="0.2">
      <c r="B130" s="30"/>
      <c r="C130" s="18"/>
      <c r="D130" s="1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8"/>
      <c r="T130" s="7"/>
      <c r="U130" s="7"/>
      <c r="V130" s="7"/>
      <c r="W130" s="42"/>
      <c r="X130" s="42"/>
      <c r="Y130" s="42"/>
    </row>
    <row r="131" spans="2:25" s="17" customFormat="1" ht="18.75" customHeight="1" x14ac:dyDescent="0.2">
      <c r="B131" s="30"/>
      <c r="C131" s="18"/>
      <c r="D131" s="1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8"/>
      <c r="T131" s="7"/>
      <c r="U131" s="7"/>
      <c r="V131" s="7"/>
      <c r="W131" s="42"/>
      <c r="X131" s="42"/>
      <c r="Y131" s="42"/>
    </row>
    <row r="132" spans="2:25" s="17" customFormat="1" ht="18.75" customHeight="1" x14ac:dyDescent="0.2">
      <c r="B132" s="30"/>
      <c r="C132" s="18"/>
      <c r="D132" s="1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8"/>
      <c r="T132" s="7"/>
      <c r="U132" s="7"/>
      <c r="V132" s="7"/>
      <c r="W132" s="42"/>
      <c r="X132" s="42"/>
      <c r="Y132" s="42"/>
    </row>
    <row r="133" spans="2:25" s="17" customFormat="1" ht="18.75" customHeight="1" x14ac:dyDescent="0.2">
      <c r="B133" s="30"/>
      <c r="C133" s="18"/>
      <c r="D133" s="1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8"/>
      <c r="T133" s="7"/>
      <c r="U133" s="7"/>
      <c r="V133" s="7"/>
      <c r="W133" s="42"/>
      <c r="X133" s="42"/>
      <c r="Y133" s="42"/>
    </row>
    <row r="134" spans="2:25" s="17" customFormat="1" ht="18.75" customHeight="1" x14ac:dyDescent="0.2">
      <c r="B134" s="30"/>
      <c r="C134" s="18"/>
      <c r="D134" s="1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8"/>
      <c r="T134" s="7"/>
      <c r="U134" s="7"/>
      <c r="V134" s="7"/>
      <c r="W134" s="42"/>
      <c r="X134" s="42"/>
      <c r="Y134" s="42"/>
    </row>
    <row r="135" spans="2:25" s="17" customFormat="1" ht="18.75" customHeight="1" x14ac:dyDescent="0.2">
      <c r="B135" s="30"/>
      <c r="C135" s="18"/>
      <c r="D135" s="1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8"/>
      <c r="T135" s="7"/>
      <c r="U135" s="7"/>
      <c r="V135" s="7"/>
      <c r="W135" s="42"/>
      <c r="X135" s="42"/>
      <c r="Y135" s="42"/>
    </row>
    <row r="136" spans="2:25" s="17" customFormat="1" ht="18.75" customHeight="1" x14ac:dyDescent="0.2">
      <c r="B136" s="30"/>
      <c r="C136" s="18"/>
      <c r="D136" s="1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8"/>
      <c r="T136" s="7"/>
      <c r="U136" s="7"/>
      <c r="V136" s="7"/>
      <c r="W136" s="42"/>
      <c r="X136" s="42"/>
      <c r="Y136" s="42"/>
    </row>
    <row r="137" spans="2:25" s="17" customFormat="1" ht="18.75" customHeight="1" x14ac:dyDescent="0.2">
      <c r="B137" s="30"/>
      <c r="C137" s="18"/>
      <c r="D137" s="1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8"/>
      <c r="T137" s="7"/>
      <c r="U137" s="7"/>
      <c r="V137" s="7"/>
      <c r="W137" s="42"/>
      <c r="X137" s="42"/>
      <c r="Y137" s="42"/>
    </row>
    <row r="138" spans="2:25" s="17" customFormat="1" ht="18.75" customHeight="1" x14ac:dyDescent="0.2">
      <c r="B138" s="30"/>
      <c r="C138" s="18"/>
      <c r="D138" s="1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8"/>
      <c r="T138" s="7"/>
      <c r="U138" s="7"/>
      <c r="V138" s="7"/>
      <c r="W138" s="42"/>
      <c r="X138" s="42"/>
      <c r="Y138" s="42"/>
    </row>
    <row r="139" spans="2:25" s="17" customFormat="1" ht="18.75" customHeight="1" x14ac:dyDescent="0.2">
      <c r="B139" s="30"/>
      <c r="C139" s="18"/>
      <c r="D139" s="1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8"/>
      <c r="T139" s="7"/>
      <c r="U139" s="7"/>
      <c r="V139" s="7"/>
      <c r="W139" s="42"/>
      <c r="X139" s="42"/>
      <c r="Y139" s="42"/>
    </row>
    <row r="140" spans="2:25" s="17" customFormat="1" ht="18.75" customHeight="1" x14ac:dyDescent="0.2">
      <c r="B140" s="30"/>
      <c r="C140" s="18"/>
      <c r="D140" s="1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8"/>
      <c r="T140" s="7"/>
      <c r="U140" s="7"/>
      <c r="V140" s="7"/>
      <c r="W140" s="42"/>
      <c r="X140" s="42"/>
      <c r="Y140" s="42"/>
    </row>
    <row r="141" spans="2:25" s="17" customFormat="1" ht="18.75" customHeight="1" x14ac:dyDescent="0.2">
      <c r="B141" s="30"/>
      <c r="C141" s="18"/>
      <c r="D141" s="1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8"/>
      <c r="T141" s="7"/>
      <c r="U141" s="7"/>
      <c r="V141" s="7"/>
      <c r="W141" s="42"/>
      <c r="X141" s="42"/>
      <c r="Y141" s="42"/>
    </row>
    <row r="142" spans="2:25" s="17" customFormat="1" ht="18.75" customHeight="1" x14ac:dyDescent="0.2">
      <c r="B142" s="30"/>
      <c r="C142" s="18"/>
      <c r="D142" s="1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8"/>
      <c r="T142" s="7"/>
      <c r="U142" s="7"/>
      <c r="V142" s="7"/>
      <c r="W142" s="42"/>
      <c r="X142" s="42"/>
      <c r="Y142" s="42"/>
    </row>
    <row r="143" spans="2:25" s="17" customFormat="1" ht="18.75" customHeight="1" x14ac:dyDescent="0.2">
      <c r="B143" s="30"/>
      <c r="C143" s="18"/>
      <c r="D143" s="1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8"/>
      <c r="T143" s="7"/>
      <c r="U143" s="7"/>
      <c r="V143" s="7"/>
      <c r="W143" s="42"/>
      <c r="X143" s="42"/>
      <c r="Y143" s="42"/>
    </row>
    <row r="144" spans="2:25" s="17" customFormat="1" ht="18.75" customHeight="1" x14ac:dyDescent="0.2">
      <c r="B144" s="30"/>
      <c r="C144" s="18"/>
      <c r="D144" s="1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8"/>
      <c r="T144" s="7"/>
      <c r="U144" s="7"/>
      <c r="V144" s="7"/>
      <c r="W144" s="42"/>
      <c r="X144" s="42"/>
      <c r="Y144" s="42"/>
    </row>
    <row r="145" spans="2:25" s="17" customFormat="1" ht="18.75" customHeight="1" x14ac:dyDescent="0.2">
      <c r="B145" s="30"/>
      <c r="C145" s="18"/>
      <c r="D145" s="1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8"/>
      <c r="T145" s="7"/>
      <c r="U145" s="7"/>
      <c r="V145" s="7"/>
      <c r="W145" s="42"/>
      <c r="X145" s="42"/>
      <c r="Y145" s="42"/>
    </row>
    <row r="146" spans="2:25" s="17" customFormat="1" ht="18.75" customHeight="1" x14ac:dyDescent="0.2">
      <c r="B146" s="30"/>
      <c r="C146" s="18"/>
      <c r="D146" s="1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8"/>
      <c r="T146" s="7"/>
      <c r="U146" s="7"/>
      <c r="V146" s="7"/>
      <c r="W146" s="42"/>
      <c r="X146" s="42"/>
      <c r="Y146" s="42"/>
    </row>
    <row r="147" spans="2:25" s="17" customFormat="1" ht="18.75" customHeight="1" x14ac:dyDescent="0.2">
      <c r="B147" s="30"/>
      <c r="C147" s="18"/>
      <c r="D147" s="1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8"/>
      <c r="T147" s="7"/>
      <c r="U147" s="7"/>
      <c r="V147" s="7"/>
      <c r="W147" s="42"/>
      <c r="X147" s="42"/>
      <c r="Y147" s="42"/>
    </row>
    <row r="148" spans="2:25" s="17" customFormat="1" ht="18.75" customHeight="1" x14ac:dyDescent="0.2">
      <c r="B148" s="30"/>
      <c r="C148" s="18"/>
      <c r="D148" s="1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8"/>
      <c r="T148" s="7"/>
      <c r="U148" s="7"/>
      <c r="V148" s="7"/>
      <c r="W148" s="42"/>
      <c r="X148" s="42"/>
      <c r="Y148" s="42"/>
    </row>
    <row r="149" spans="2:25" s="17" customFormat="1" ht="18.75" customHeight="1" x14ac:dyDescent="0.2">
      <c r="B149" s="30"/>
      <c r="C149" s="18"/>
      <c r="D149" s="1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8"/>
      <c r="T149" s="7"/>
      <c r="U149" s="7"/>
      <c r="V149" s="7"/>
      <c r="W149" s="42"/>
      <c r="X149" s="42"/>
      <c r="Y149" s="42"/>
    </row>
    <row r="150" spans="2:25" s="17" customFormat="1" ht="18.75" customHeight="1" x14ac:dyDescent="0.2">
      <c r="B150" s="30"/>
      <c r="C150" s="18"/>
      <c r="D150" s="1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8"/>
      <c r="T150" s="7"/>
      <c r="U150" s="7"/>
      <c r="V150" s="7"/>
      <c r="W150" s="42"/>
      <c r="X150" s="42"/>
      <c r="Y150" s="42"/>
    </row>
    <row r="151" spans="2:25" s="17" customFormat="1" ht="18.75" customHeight="1" x14ac:dyDescent="0.2">
      <c r="B151" s="30"/>
      <c r="C151" s="18"/>
      <c r="D151" s="1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8"/>
      <c r="T151" s="7"/>
      <c r="U151" s="7"/>
      <c r="V151" s="7"/>
      <c r="W151" s="42"/>
      <c r="X151" s="42"/>
      <c r="Y151" s="42"/>
    </row>
    <row r="152" spans="2:25" s="17" customFormat="1" ht="18.75" customHeight="1" x14ac:dyDescent="0.2">
      <c r="B152" s="30"/>
      <c r="C152" s="18"/>
      <c r="D152" s="1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8"/>
      <c r="T152" s="7"/>
      <c r="U152" s="7"/>
      <c r="V152" s="7"/>
      <c r="W152" s="42"/>
      <c r="X152" s="42"/>
      <c r="Y152" s="42"/>
    </row>
    <row r="153" spans="2:25" s="17" customFormat="1" ht="18.75" customHeight="1" x14ac:dyDescent="0.2">
      <c r="B153" s="30"/>
      <c r="C153" s="18"/>
      <c r="D153" s="1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8"/>
      <c r="T153" s="7"/>
      <c r="U153" s="7"/>
      <c r="V153" s="7"/>
      <c r="W153" s="42"/>
      <c r="X153" s="42"/>
      <c r="Y153" s="42"/>
    </row>
    <row r="154" spans="2:25" s="17" customFormat="1" ht="18.75" customHeight="1" x14ac:dyDescent="0.2">
      <c r="B154" s="30"/>
      <c r="C154" s="18"/>
      <c r="D154" s="1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8"/>
      <c r="T154" s="7"/>
      <c r="U154" s="7"/>
      <c r="V154" s="7"/>
      <c r="W154" s="42"/>
      <c r="X154" s="42"/>
      <c r="Y154" s="42"/>
    </row>
    <row r="155" spans="2:25" s="17" customFormat="1" ht="18.75" customHeight="1" x14ac:dyDescent="0.2">
      <c r="B155" s="30"/>
      <c r="C155" s="18"/>
      <c r="D155" s="1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8"/>
      <c r="T155" s="7"/>
      <c r="U155" s="7"/>
      <c r="V155" s="7"/>
      <c r="W155" s="42"/>
      <c r="X155" s="42"/>
      <c r="Y155" s="42"/>
    </row>
    <row r="156" spans="2:25" s="17" customFormat="1" ht="18.75" customHeight="1" x14ac:dyDescent="0.2">
      <c r="B156" s="30"/>
      <c r="C156" s="18"/>
      <c r="D156" s="1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8"/>
      <c r="T156" s="7"/>
      <c r="U156" s="7"/>
      <c r="V156" s="7"/>
      <c r="W156" s="42"/>
      <c r="X156" s="42"/>
      <c r="Y156" s="42"/>
    </row>
    <row r="157" spans="2:25" s="17" customFormat="1" ht="18.75" customHeight="1" x14ac:dyDescent="0.2">
      <c r="B157" s="30"/>
      <c r="C157" s="18"/>
      <c r="D157" s="1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8"/>
      <c r="T157" s="7"/>
      <c r="U157" s="7"/>
      <c r="V157" s="7"/>
      <c r="W157" s="42"/>
      <c r="X157" s="42"/>
      <c r="Y157" s="42"/>
    </row>
    <row r="158" spans="2:25" s="17" customFormat="1" ht="18.75" customHeight="1" x14ac:dyDescent="0.2">
      <c r="B158" s="30"/>
      <c r="C158" s="18"/>
      <c r="D158" s="1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8"/>
      <c r="T158" s="7"/>
      <c r="U158" s="7"/>
      <c r="V158" s="7"/>
      <c r="W158" s="42"/>
      <c r="X158" s="42"/>
      <c r="Y158" s="42"/>
    </row>
    <row r="159" spans="2:25" s="17" customFormat="1" ht="18.75" customHeight="1" x14ac:dyDescent="0.2">
      <c r="B159" s="30"/>
      <c r="C159" s="18"/>
      <c r="D159" s="1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8"/>
      <c r="T159" s="7"/>
      <c r="U159" s="7"/>
      <c r="V159" s="7"/>
      <c r="W159" s="42"/>
      <c r="X159" s="42"/>
      <c r="Y159" s="42"/>
    </row>
    <row r="160" spans="2:25" s="17" customFormat="1" ht="18.75" customHeight="1" x14ac:dyDescent="0.2">
      <c r="B160" s="30"/>
      <c r="C160" s="18"/>
      <c r="D160" s="1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8"/>
      <c r="T160" s="7"/>
      <c r="U160" s="7"/>
      <c r="V160" s="7"/>
      <c r="W160" s="42"/>
      <c r="X160" s="42"/>
      <c r="Y160" s="42"/>
    </row>
    <row r="161" spans="2:25" s="17" customFormat="1" ht="18.75" customHeight="1" x14ac:dyDescent="0.2">
      <c r="B161" s="30"/>
      <c r="C161" s="18"/>
      <c r="D161" s="1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8"/>
      <c r="T161" s="7"/>
      <c r="U161" s="7"/>
      <c r="V161" s="7"/>
      <c r="W161" s="42"/>
      <c r="X161" s="42"/>
      <c r="Y161" s="42"/>
    </row>
    <row r="162" spans="2:25" s="17" customFormat="1" ht="18.75" customHeight="1" x14ac:dyDescent="0.2">
      <c r="B162" s="30"/>
      <c r="C162" s="18"/>
      <c r="D162" s="1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8"/>
      <c r="T162" s="7"/>
      <c r="U162" s="7"/>
      <c r="V162" s="7"/>
      <c r="W162" s="42"/>
      <c r="X162" s="42"/>
      <c r="Y162" s="42"/>
    </row>
    <row r="163" spans="2:25" s="17" customFormat="1" ht="18.75" customHeight="1" x14ac:dyDescent="0.2">
      <c r="B163" s="30"/>
      <c r="C163" s="18"/>
      <c r="D163" s="1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8"/>
      <c r="T163" s="7"/>
      <c r="U163" s="7"/>
      <c r="V163" s="7"/>
      <c r="W163" s="42"/>
      <c r="X163" s="42"/>
      <c r="Y163" s="42"/>
    </row>
    <row r="164" spans="2:25" s="17" customFormat="1" ht="18.75" customHeight="1" x14ac:dyDescent="0.2">
      <c r="B164" s="30"/>
      <c r="C164" s="18"/>
      <c r="D164" s="1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8"/>
      <c r="T164" s="7"/>
      <c r="U164" s="7"/>
      <c r="V164" s="7"/>
      <c r="W164" s="42"/>
      <c r="X164" s="42"/>
      <c r="Y164" s="42"/>
    </row>
    <row r="165" spans="2:25" s="17" customFormat="1" ht="18.75" customHeight="1" x14ac:dyDescent="0.2">
      <c r="B165" s="30"/>
      <c r="C165" s="18"/>
      <c r="D165" s="1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8"/>
      <c r="T165" s="7"/>
      <c r="U165" s="7"/>
      <c r="V165" s="7"/>
      <c r="W165" s="42"/>
      <c r="X165" s="42"/>
      <c r="Y165" s="42"/>
    </row>
    <row r="166" spans="2:25" s="17" customFormat="1" ht="18.75" customHeight="1" x14ac:dyDescent="0.2">
      <c r="B166" s="30"/>
      <c r="C166" s="18"/>
      <c r="D166" s="1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8"/>
      <c r="T166" s="7"/>
      <c r="U166" s="7"/>
      <c r="V166" s="7"/>
      <c r="W166" s="42"/>
      <c r="X166" s="42"/>
      <c r="Y166" s="42"/>
    </row>
    <row r="167" spans="2:25" s="17" customFormat="1" ht="18.75" customHeight="1" x14ac:dyDescent="0.2">
      <c r="B167" s="30"/>
      <c r="C167" s="18"/>
      <c r="D167" s="1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8"/>
      <c r="T167" s="7"/>
      <c r="U167" s="7"/>
      <c r="V167" s="7"/>
      <c r="W167" s="42"/>
      <c r="X167" s="42"/>
      <c r="Y167" s="42"/>
    </row>
    <row r="168" spans="2:25" s="17" customFormat="1" ht="18.75" customHeight="1" x14ac:dyDescent="0.2">
      <c r="B168" s="30"/>
      <c r="C168" s="18"/>
      <c r="D168" s="1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8"/>
      <c r="T168" s="7"/>
      <c r="U168" s="7"/>
      <c r="V168" s="7"/>
      <c r="W168" s="42"/>
      <c r="X168" s="42"/>
      <c r="Y168" s="42"/>
    </row>
    <row r="169" spans="2:25" s="17" customFormat="1" ht="18.75" customHeight="1" x14ac:dyDescent="0.2">
      <c r="B169" s="30"/>
      <c r="C169" s="18"/>
      <c r="D169" s="1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8"/>
      <c r="T169" s="7"/>
      <c r="U169" s="7"/>
      <c r="V169" s="7"/>
      <c r="W169" s="42"/>
      <c r="X169" s="42"/>
      <c r="Y169" s="42"/>
    </row>
    <row r="170" spans="2:25" s="17" customFormat="1" ht="18.75" customHeight="1" x14ac:dyDescent="0.2">
      <c r="B170" s="30"/>
      <c r="C170" s="18"/>
      <c r="D170" s="1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8"/>
      <c r="T170" s="7"/>
      <c r="U170" s="7"/>
      <c r="V170" s="7"/>
      <c r="W170" s="42"/>
      <c r="X170" s="42"/>
      <c r="Y170" s="42"/>
    </row>
    <row r="171" spans="2:25" s="17" customFormat="1" ht="18.75" customHeight="1" x14ac:dyDescent="0.2">
      <c r="B171" s="30"/>
      <c r="C171" s="18"/>
      <c r="D171" s="1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8"/>
      <c r="T171" s="7"/>
      <c r="U171" s="7"/>
      <c r="V171" s="7"/>
      <c r="W171" s="42"/>
      <c r="X171" s="42"/>
      <c r="Y171" s="42"/>
    </row>
    <row r="172" spans="2:25" s="17" customFormat="1" ht="18.75" customHeight="1" x14ac:dyDescent="0.2">
      <c r="B172" s="30"/>
      <c r="C172" s="18"/>
      <c r="D172" s="1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8"/>
      <c r="T172" s="7"/>
      <c r="U172" s="7"/>
      <c r="V172" s="7"/>
      <c r="W172" s="42"/>
      <c r="X172" s="42"/>
      <c r="Y172" s="42"/>
    </row>
    <row r="173" spans="2:25" s="17" customFormat="1" ht="18.75" customHeight="1" x14ac:dyDescent="0.2">
      <c r="B173" s="30"/>
      <c r="C173" s="18"/>
      <c r="D173" s="1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8"/>
      <c r="T173" s="7"/>
      <c r="U173" s="7"/>
      <c r="V173" s="7"/>
      <c r="W173" s="42"/>
      <c r="X173" s="42"/>
      <c r="Y173" s="42"/>
    </row>
    <row r="174" spans="2:25" s="17" customFormat="1" ht="18.75" customHeight="1" x14ac:dyDescent="0.2">
      <c r="B174" s="30"/>
      <c r="C174" s="18"/>
      <c r="D174" s="1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8"/>
      <c r="T174" s="7"/>
      <c r="U174" s="7"/>
      <c r="V174" s="7"/>
      <c r="W174" s="42"/>
      <c r="X174" s="42"/>
      <c r="Y174" s="42"/>
    </row>
    <row r="175" spans="2:25" s="17" customFormat="1" ht="18.75" customHeight="1" x14ac:dyDescent="0.2">
      <c r="B175" s="30"/>
      <c r="C175" s="18"/>
      <c r="D175" s="1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8"/>
      <c r="T175" s="7"/>
      <c r="U175" s="7"/>
      <c r="V175" s="7"/>
      <c r="W175" s="42"/>
      <c r="X175" s="42"/>
      <c r="Y175" s="42"/>
    </row>
    <row r="176" spans="2:25" s="17" customFormat="1" ht="18.75" customHeight="1" x14ac:dyDescent="0.2">
      <c r="B176" s="30"/>
      <c r="C176" s="18"/>
      <c r="D176" s="1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8"/>
      <c r="T176" s="7"/>
      <c r="U176" s="7"/>
      <c r="V176" s="7"/>
      <c r="W176" s="42"/>
      <c r="X176" s="42"/>
      <c r="Y176" s="42"/>
    </row>
    <row r="177" spans="2:25" s="17" customFormat="1" ht="18.75" customHeight="1" x14ac:dyDescent="0.2">
      <c r="B177" s="30"/>
      <c r="C177" s="18"/>
      <c r="D177" s="1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8"/>
      <c r="T177" s="7"/>
      <c r="U177" s="7"/>
      <c r="V177" s="7"/>
      <c r="W177" s="42"/>
      <c r="X177" s="42"/>
      <c r="Y177" s="42"/>
    </row>
    <row r="178" spans="2:25" s="17" customFormat="1" ht="18.75" customHeight="1" x14ac:dyDescent="0.2">
      <c r="B178" s="30"/>
      <c r="C178" s="18"/>
      <c r="D178" s="1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8"/>
      <c r="T178" s="7"/>
      <c r="U178" s="7"/>
      <c r="V178" s="7"/>
      <c r="W178" s="42"/>
      <c r="X178" s="42"/>
      <c r="Y178" s="42"/>
    </row>
    <row r="179" spans="2:25" s="17" customFormat="1" ht="18.75" customHeight="1" x14ac:dyDescent="0.2">
      <c r="B179" s="30"/>
      <c r="C179" s="18"/>
      <c r="D179" s="1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8"/>
      <c r="T179" s="7"/>
      <c r="U179" s="7"/>
      <c r="V179" s="7"/>
      <c r="W179" s="42"/>
      <c r="X179" s="42"/>
      <c r="Y179" s="42"/>
    </row>
    <row r="180" spans="2:25" s="17" customFormat="1" ht="18.75" customHeight="1" x14ac:dyDescent="0.2">
      <c r="B180" s="30"/>
      <c r="C180" s="18"/>
      <c r="D180" s="1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8"/>
      <c r="T180" s="7"/>
      <c r="U180" s="7"/>
      <c r="V180" s="7"/>
      <c r="W180" s="42"/>
      <c r="X180" s="42"/>
      <c r="Y180" s="42"/>
    </row>
    <row r="181" spans="2:25" s="17" customFormat="1" ht="18.75" customHeight="1" x14ac:dyDescent="0.2">
      <c r="B181" s="30"/>
      <c r="C181" s="18"/>
      <c r="D181" s="1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8"/>
      <c r="T181" s="7"/>
      <c r="U181" s="7"/>
      <c r="V181" s="7"/>
      <c r="W181" s="42"/>
      <c r="X181" s="42"/>
      <c r="Y181" s="42"/>
    </row>
    <row r="182" spans="2:25" s="17" customFormat="1" ht="18.75" customHeight="1" x14ac:dyDescent="0.2">
      <c r="B182" s="30"/>
      <c r="C182" s="18"/>
      <c r="D182" s="1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8"/>
      <c r="T182" s="7"/>
      <c r="U182" s="7"/>
      <c r="V182" s="7"/>
      <c r="W182" s="42"/>
      <c r="X182" s="42"/>
      <c r="Y182" s="42"/>
    </row>
    <row r="183" spans="2:25" s="17" customFormat="1" ht="18.75" customHeight="1" x14ac:dyDescent="0.2">
      <c r="B183" s="30"/>
      <c r="C183" s="18"/>
      <c r="D183" s="1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8"/>
      <c r="T183" s="7"/>
      <c r="U183" s="7"/>
      <c r="V183" s="7"/>
      <c r="W183" s="42"/>
      <c r="X183" s="42"/>
      <c r="Y183" s="42"/>
    </row>
    <row r="184" spans="2:25" s="17" customFormat="1" ht="18.75" customHeight="1" x14ac:dyDescent="0.2">
      <c r="B184" s="30"/>
      <c r="C184" s="18"/>
      <c r="D184" s="1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8"/>
      <c r="T184" s="7"/>
      <c r="U184" s="7"/>
      <c r="V184" s="7"/>
      <c r="W184" s="42"/>
      <c r="X184" s="42"/>
      <c r="Y184" s="42"/>
    </row>
    <row r="185" spans="2:25" s="17" customFormat="1" ht="18.75" customHeight="1" x14ac:dyDescent="0.2">
      <c r="B185" s="30"/>
      <c r="C185" s="18"/>
      <c r="D185" s="1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8"/>
      <c r="T185" s="7"/>
      <c r="U185" s="7"/>
      <c r="V185" s="7"/>
      <c r="W185" s="42"/>
      <c r="X185" s="42"/>
      <c r="Y185" s="42"/>
    </row>
    <row r="186" spans="2:25" s="17" customFormat="1" ht="18.75" customHeight="1" x14ac:dyDescent="0.2">
      <c r="B186" s="30"/>
      <c r="C186" s="18"/>
      <c r="D186" s="1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8"/>
      <c r="T186" s="7"/>
      <c r="U186" s="7"/>
      <c r="V186" s="7"/>
      <c r="W186" s="42"/>
      <c r="X186" s="42"/>
      <c r="Y186" s="42"/>
    </row>
    <row r="187" spans="2:25" s="17" customFormat="1" ht="18.75" customHeight="1" x14ac:dyDescent="0.2">
      <c r="B187" s="30"/>
      <c r="C187" s="18"/>
      <c r="D187" s="1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8"/>
      <c r="T187" s="7"/>
      <c r="U187" s="7"/>
      <c r="V187" s="7"/>
      <c r="W187" s="42"/>
      <c r="X187" s="42"/>
      <c r="Y187" s="42"/>
    </row>
    <row r="188" spans="2:25" s="17" customFormat="1" ht="18.75" customHeight="1" x14ac:dyDescent="0.2">
      <c r="B188" s="30"/>
      <c r="C188" s="18"/>
      <c r="D188" s="1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8"/>
      <c r="T188" s="7"/>
      <c r="U188" s="7"/>
      <c r="V188" s="7"/>
      <c r="W188" s="42"/>
      <c r="X188" s="42"/>
      <c r="Y188" s="42"/>
    </row>
    <row r="189" spans="2:25" s="17" customFormat="1" ht="18.75" customHeight="1" x14ac:dyDescent="0.2">
      <c r="B189" s="30"/>
      <c r="C189" s="18"/>
      <c r="D189" s="1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8"/>
      <c r="T189" s="7"/>
      <c r="U189" s="7"/>
      <c r="V189" s="7"/>
      <c r="W189" s="42"/>
      <c r="X189" s="42"/>
      <c r="Y189" s="42"/>
    </row>
    <row r="190" spans="2:25" s="17" customFormat="1" ht="18.75" customHeight="1" x14ac:dyDescent="0.2">
      <c r="B190" s="30"/>
      <c r="C190" s="18"/>
      <c r="D190" s="1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8"/>
      <c r="T190" s="7"/>
      <c r="U190" s="7"/>
      <c r="V190" s="7"/>
      <c r="W190" s="42"/>
      <c r="X190" s="42"/>
      <c r="Y190" s="42"/>
    </row>
    <row r="191" spans="2:25" s="17" customFormat="1" ht="18.75" customHeight="1" x14ac:dyDescent="0.2">
      <c r="B191" s="30"/>
      <c r="C191" s="18"/>
      <c r="D191" s="1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8"/>
      <c r="T191" s="7"/>
      <c r="U191" s="7"/>
      <c r="V191" s="7"/>
      <c r="W191" s="42"/>
      <c r="X191" s="42"/>
      <c r="Y191" s="42"/>
    </row>
    <row r="192" spans="2:25" s="17" customFormat="1" ht="18.75" customHeight="1" x14ac:dyDescent="0.2">
      <c r="B192" s="30"/>
      <c r="C192" s="18"/>
      <c r="D192" s="1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8"/>
      <c r="T192" s="7"/>
      <c r="U192" s="7"/>
      <c r="V192" s="7"/>
      <c r="W192" s="42"/>
      <c r="X192" s="42"/>
      <c r="Y192" s="42"/>
    </row>
    <row r="193" spans="2:25" s="17" customFormat="1" ht="18.75" customHeight="1" x14ac:dyDescent="0.2">
      <c r="B193" s="30"/>
      <c r="C193" s="18"/>
      <c r="D193" s="1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8"/>
      <c r="T193" s="7"/>
      <c r="U193" s="7"/>
      <c r="V193" s="7"/>
      <c r="W193" s="42"/>
      <c r="X193" s="42"/>
      <c r="Y193" s="42"/>
    </row>
    <row r="194" spans="2:25" s="17" customFormat="1" ht="18.75" customHeight="1" x14ac:dyDescent="0.2">
      <c r="B194" s="30"/>
      <c r="C194" s="18"/>
      <c r="D194" s="1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8"/>
      <c r="T194" s="7"/>
      <c r="U194" s="7"/>
      <c r="V194" s="7"/>
      <c r="W194" s="42"/>
      <c r="X194" s="42"/>
      <c r="Y194" s="42"/>
    </row>
    <row r="195" spans="2:25" s="17" customFormat="1" ht="18.75" customHeight="1" x14ac:dyDescent="0.2">
      <c r="B195" s="30"/>
      <c r="C195" s="18"/>
      <c r="D195" s="1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8"/>
      <c r="T195" s="7"/>
      <c r="U195" s="7"/>
      <c r="V195" s="7"/>
      <c r="W195" s="42"/>
      <c r="X195" s="42"/>
      <c r="Y195" s="42"/>
    </row>
    <row r="196" spans="2:25" s="17" customFormat="1" ht="18.75" customHeight="1" x14ac:dyDescent="0.2">
      <c r="B196" s="30"/>
      <c r="C196" s="18"/>
      <c r="D196" s="1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8"/>
      <c r="T196" s="7"/>
      <c r="U196" s="7"/>
      <c r="V196" s="7"/>
      <c r="W196" s="42"/>
      <c r="X196" s="42"/>
      <c r="Y196" s="42"/>
    </row>
    <row r="197" spans="2:25" s="17" customFormat="1" ht="18.75" customHeight="1" x14ac:dyDescent="0.2">
      <c r="B197" s="30"/>
      <c r="C197" s="18"/>
      <c r="D197" s="1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8"/>
      <c r="T197" s="7"/>
      <c r="U197" s="7"/>
      <c r="V197" s="7"/>
      <c r="W197" s="42"/>
      <c r="X197" s="42"/>
      <c r="Y197" s="42"/>
    </row>
    <row r="198" spans="2:25" s="17" customFormat="1" ht="18.75" customHeight="1" x14ac:dyDescent="0.2">
      <c r="B198" s="30"/>
      <c r="C198" s="18"/>
      <c r="D198" s="1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8"/>
      <c r="T198" s="7"/>
      <c r="U198" s="7"/>
      <c r="V198" s="7"/>
      <c r="W198" s="42"/>
      <c r="X198" s="42"/>
      <c r="Y198" s="42"/>
    </row>
    <row r="199" spans="2:25" s="17" customFormat="1" ht="18.75" customHeight="1" x14ac:dyDescent="0.2">
      <c r="B199" s="30"/>
      <c r="C199" s="18"/>
      <c r="D199" s="1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8"/>
      <c r="T199" s="7"/>
      <c r="U199" s="7"/>
      <c r="V199" s="7"/>
      <c r="W199" s="42"/>
      <c r="X199" s="42"/>
      <c r="Y199" s="42"/>
    </row>
    <row r="200" spans="2:25" s="17" customFormat="1" ht="18.75" customHeight="1" x14ac:dyDescent="0.2">
      <c r="B200" s="30"/>
      <c r="C200" s="18"/>
      <c r="D200" s="1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8"/>
      <c r="T200" s="7"/>
      <c r="U200" s="7"/>
      <c r="V200" s="7"/>
      <c r="W200" s="42"/>
      <c r="X200" s="42"/>
      <c r="Y200" s="42"/>
    </row>
    <row r="201" spans="2:25" s="17" customFormat="1" ht="18.75" customHeight="1" x14ac:dyDescent="0.2">
      <c r="B201" s="30"/>
      <c r="C201" s="18"/>
      <c r="D201" s="1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8"/>
      <c r="T201" s="7"/>
      <c r="U201" s="7"/>
      <c r="V201" s="7"/>
      <c r="W201" s="42"/>
      <c r="X201" s="42"/>
      <c r="Y201" s="42"/>
    </row>
    <row r="202" spans="2:25" s="17" customFormat="1" ht="18.75" customHeight="1" x14ac:dyDescent="0.2">
      <c r="B202" s="30"/>
      <c r="C202" s="18"/>
      <c r="D202" s="1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8"/>
      <c r="T202" s="7"/>
      <c r="U202" s="7"/>
      <c r="V202" s="7"/>
      <c r="W202" s="42"/>
      <c r="X202" s="42"/>
      <c r="Y202" s="42"/>
    </row>
    <row r="203" spans="2:25" s="17" customFormat="1" ht="18.75" customHeight="1" x14ac:dyDescent="0.2">
      <c r="B203" s="30"/>
      <c r="C203" s="18"/>
      <c r="D203" s="1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8"/>
      <c r="T203" s="7"/>
      <c r="U203" s="7"/>
      <c r="V203" s="7"/>
      <c r="W203" s="42"/>
      <c r="X203" s="42"/>
      <c r="Y203" s="42"/>
    </row>
    <row r="204" spans="2:25" s="17" customFormat="1" ht="18.75" customHeight="1" x14ac:dyDescent="0.2">
      <c r="B204" s="30"/>
      <c r="C204" s="18"/>
      <c r="D204" s="1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8"/>
      <c r="T204" s="7"/>
      <c r="U204" s="7"/>
      <c r="V204" s="7"/>
      <c r="W204" s="42"/>
      <c r="X204" s="42"/>
      <c r="Y204" s="42"/>
    </row>
    <row r="205" spans="2:25" s="17" customFormat="1" ht="18.75" customHeight="1" x14ac:dyDescent="0.2">
      <c r="B205" s="30"/>
      <c r="C205" s="18"/>
      <c r="D205" s="1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8"/>
      <c r="T205" s="7"/>
      <c r="U205" s="7"/>
      <c r="V205" s="7"/>
      <c r="W205" s="42"/>
      <c r="X205" s="42"/>
      <c r="Y205" s="42"/>
    </row>
    <row r="206" spans="2:25" s="17" customFormat="1" ht="18.75" customHeight="1" x14ac:dyDescent="0.2">
      <c r="B206" s="30"/>
      <c r="C206" s="18"/>
      <c r="D206" s="1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8"/>
      <c r="T206" s="7"/>
      <c r="U206" s="7"/>
      <c r="V206" s="7"/>
      <c r="W206" s="42"/>
      <c r="X206" s="42"/>
      <c r="Y206" s="42"/>
    </row>
    <row r="207" spans="2:25" s="17" customFormat="1" ht="18.75" customHeight="1" x14ac:dyDescent="0.2">
      <c r="B207" s="30"/>
      <c r="C207" s="18"/>
      <c r="D207" s="1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8"/>
      <c r="T207" s="7"/>
      <c r="U207" s="7"/>
      <c r="V207" s="7"/>
      <c r="W207" s="42"/>
      <c r="X207" s="42"/>
      <c r="Y207" s="42"/>
    </row>
    <row r="208" spans="2:25" s="17" customFormat="1" ht="18.75" customHeight="1" x14ac:dyDescent="0.2">
      <c r="B208" s="30"/>
      <c r="C208" s="18"/>
      <c r="D208" s="1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8"/>
      <c r="T208" s="7"/>
      <c r="U208" s="7"/>
      <c r="V208" s="7"/>
      <c r="W208" s="42"/>
      <c r="X208" s="42"/>
      <c r="Y208" s="42"/>
    </row>
    <row r="209" spans="1:25" ht="18.75" customHeight="1" x14ac:dyDescent="0.2">
      <c r="W209" s="42"/>
      <c r="X209" s="42"/>
      <c r="Y209" s="42"/>
    </row>
    <row r="210" spans="1:25" ht="18.75" customHeight="1" x14ac:dyDescent="0.2">
      <c r="W210" s="42"/>
      <c r="X210" s="42"/>
      <c r="Y210" s="42"/>
    </row>
    <row r="211" spans="1:25" ht="18.75" customHeight="1" x14ac:dyDescent="0.2">
      <c r="W211" s="42"/>
      <c r="X211" s="42"/>
      <c r="Y211" s="42"/>
    </row>
    <row r="212" spans="1:25" s="80" customFormat="1" x14ac:dyDescent="0.2">
      <c r="A212" s="78"/>
      <c r="B212" s="30"/>
      <c r="C212" s="18"/>
      <c r="D212" s="1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8"/>
      <c r="T212" s="7"/>
      <c r="U212" s="7"/>
      <c r="V212" s="7"/>
      <c r="W212" s="42"/>
      <c r="X212" s="42"/>
      <c r="Y212" s="42"/>
    </row>
    <row r="213" spans="1:25" s="80" customFormat="1" x14ac:dyDescent="0.2">
      <c r="A213" s="78"/>
      <c r="B213" s="30"/>
      <c r="C213" s="18"/>
      <c r="D213" s="1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8"/>
      <c r="T213" s="7"/>
      <c r="U213" s="7"/>
      <c r="V213" s="7"/>
      <c r="W213" s="42"/>
      <c r="X213" s="42"/>
      <c r="Y213" s="42"/>
    </row>
    <row r="214" spans="1:25" s="80" customFormat="1" x14ac:dyDescent="0.2">
      <c r="A214" s="78"/>
      <c r="B214" s="30"/>
      <c r="C214" s="18"/>
      <c r="D214" s="1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8"/>
      <c r="T214" s="7"/>
      <c r="U214" s="7"/>
      <c r="V214" s="7"/>
      <c r="W214" s="42"/>
      <c r="X214" s="42"/>
      <c r="Y214" s="42"/>
    </row>
    <row r="215" spans="1:25" s="80" customFormat="1" x14ac:dyDescent="0.2">
      <c r="A215" s="78"/>
      <c r="B215" s="30"/>
      <c r="C215" s="18"/>
      <c r="D215" s="1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8"/>
      <c r="T215" s="7"/>
      <c r="U215" s="7"/>
      <c r="V215" s="7"/>
      <c r="W215" s="42"/>
      <c r="X215" s="42"/>
      <c r="Y215" s="42"/>
    </row>
    <row r="216" spans="1:25" s="80" customFormat="1" x14ac:dyDescent="0.2">
      <c r="A216" s="78"/>
      <c r="B216" s="30"/>
      <c r="C216" s="18"/>
      <c r="D216" s="1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8"/>
      <c r="T216" s="7"/>
      <c r="U216" s="7"/>
      <c r="V216" s="7"/>
      <c r="W216" s="42"/>
      <c r="X216" s="42"/>
      <c r="Y216" s="42"/>
    </row>
    <row r="217" spans="1:25" s="80" customFormat="1" x14ac:dyDescent="0.2">
      <c r="A217" s="78"/>
      <c r="B217" s="30"/>
      <c r="C217" s="18"/>
      <c r="D217" s="1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8"/>
      <c r="T217" s="7"/>
      <c r="U217" s="7"/>
      <c r="V217" s="7"/>
      <c r="W217" s="42"/>
      <c r="X217" s="42"/>
      <c r="Y217" s="42"/>
    </row>
    <row r="218" spans="1:25" s="80" customFormat="1" x14ac:dyDescent="0.2">
      <c r="A218" s="78"/>
      <c r="B218" s="30"/>
      <c r="C218" s="18"/>
      <c r="D218" s="1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8"/>
      <c r="T218" s="7"/>
      <c r="U218" s="7"/>
      <c r="V218" s="7"/>
      <c r="W218" s="42"/>
      <c r="X218" s="42"/>
      <c r="Y218" s="42"/>
    </row>
    <row r="219" spans="1:25" s="80" customFormat="1" x14ac:dyDescent="0.2">
      <c r="A219" s="78"/>
      <c r="B219" s="30"/>
      <c r="C219" s="18"/>
      <c r="D219" s="1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8"/>
      <c r="T219" s="7"/>
      <c r="U219" s="7"/>
      <c r="V219" s="7"/>
      <c r="W219" s="42"/>
      <c r="X219" s="42"/>
      <c r="Y219" s="42"/>
    </row>
    <row r="220" spans="1:25" s="80" customFormat="1" x14ac:dyDescent="0.2">
      <c r="A220" s="78"/>
      <c r="B220" s="30"/>
      <c r="C220" s="18"/>
      <c r="D220" s="1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8"/>
      <c r="T220" s="7"/>
      <c r="U220" s="7"/>
      <c r="V220" s="7"/>
      <c r="W220" s="42"/>
      <c r="X220" s="42"/>
      <c r="Y220" s="42"/>
    </row>
    <row r="221" spans="1:25" s="80" customFormat="1" x14ac:dyDescent="0.2">
      <c r="A221" s="78"/>
      <c r="B221" s="30"/>
      <c r="C221" s="18"/>
      <c r="D221" s="1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8"/>
      <c r="T221" s="7"/>
      <c r="U221" s="7"/>
      <c r="V221" s="7"/>
      <c r="W221" s="42"/>
      <c r="X221" s="42"/>
      <c r="Y221" s="42"/>
    </row>
    <row r="222" spans="1:25" s="80" customFormat="1" x14ac:dyDescent="0.2">
      <c r="A222" s="78"/>
      <c r="B222" s="30"/>
      <c r="C222" s="18"/>
      <c r="D222" s="1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8"/>
      <c r="T222" s="7"/>
      <c r="U222" s="7"/>
      <c r="V222" s="7"/>
      <c r="W222" s="42"/>
      <c r="X222" s="42"/>
      <c r="Y222" s="42"/>
    </row>
    <row r="223" spans="1:25" s="80" customFormat="1" x14ac:dyDescent="0.2">
      <c r="A223" s="78"/>
      <c r="B223" s="30"/>
      <c r="C223" s="18"/>
      <c r="D223" s="1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8"/>
      <c r="T223" s="7"/>
      <c r="U223" s="7"/>
      <c r="V223" s="7"/>
      <c r="W223" s="42"/>
      <c r="X223" s="42"/>
      <c r="Y223" s="42"/>
    </row>
    <row r="224" spans="1:25" s="80" customFormat="1" x14ac:dyDescent="0.2">
      <c r="A224" s="78"/>
      <c r="B224" s="30"/>
      <c r="C224" s="18"/>
      <c r="D224" s="1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8"/>
      <c r="T224" s="7"/>
      <c r="U224" s="7"/>
      <c r="V224" s="7"/>
      <c r="W224" s="42"/>
      <c r="X224" s="42"/>
      <c r="Y224" s="42"/>
    </row>
    <row r="225" spans="1:25" s="80" customFormat="1" x14ac:dyDescent="0.2">
      <c r="A225" s="78"/>
      <c r="B225" s="30"/>
      <c r="C225" s="18"/>
      <c r="D225" s="1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8"/>
      <c r="T225" s="7"/>
      <c r="U225" s="7"/>
      <c r="V225" s="7"/>
      <c r="W225" s="42"/>
      <c r="X225" s="42"/>
      <c r="Y225" s="42"/>
    </row>
    <row r="226" spans="1:25" s="80" customFormat="1" x14ac:dyDescent="0.2">
      <c r="A226" s="78"/>
      <c r="B226" s="30"/>
      <c r="C226" s="18"/>
      <c r="D226" s="1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8"/>
      <c r="T226" s="7"/>
      <c r="U226" s="7"/>
      <c r="V226" s="7"/>
      <c r="W226" s="42"/>
      <c r="X226" s="42"/>
      <c r="Y226" s="42"/>
    </row>
    <row r="227" spans="1:25" s="80" customFormat="1" x14ac:dyDescent="0.2">
      <c r="A227" s="78"/>
      <c r="B227" s="30"/>
      <c r="C227" s="18"/>
      <c r="D227" s="1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8"/>
      <c r="T227" s="7"/>
      <c r="U227" s="7"/>
      <c r="V227" s="7"/>
      <c r="W227" s="42"/>
      <c r="X227" s="42"/>
      <c r="Y227" s="42"/>
    </row>
    <row r="228" spans="1:25" s="80" customFormat="1" x14ac:dyDescent="0.2">
      <c r="A228" s="78"/>
      <c r="B228" s="30"/>
      <c r="C228" s="18"/>
      <c r="D228" s="1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8"/>
      <c r="T228" s="7"/>
      <c r="U228" s="7"/>
      <c r="V228" s="7"/>
      <c r="W228" s="42"/>
      <c r="X228" s="42"/>
      <c r="Y228" s="42"/>
    </row>
    <row r="229" spans="1:25" s="80" customFormat="1" x14ac:dyDescent="0.2">
      <c r="A229" s="78"/>
      <c r="B229" s="30"/>
      <c r="C229" s="18"/>
      <c r="D229" s="1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8"/>
      <c r="T229" s="7"/>
      <c r="U229" s="7"/>
      <c r="V229" s="7"/>
      <c r="W229" s="42"/>
      <c r="X229" s="42"/>
      <c r="Y229" s="42"/>
    </row>
    <row r="230" spans="1:25" s="80" customFormat="1" x14ac:dyDescent="0.2">
      <c r="A230" s="78"/>
      <c r="B230" s="30"/>
      <c r="C230" s="18"/>
      <c r="D230" s="1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8"/>
      <c r="T230" s="7"/>
      <c r="U230" s="7"/>
      <c r="V230" s="7"/>
      <c r="W230" s="42"/>
      <c r="X230" s="42"/>
      <c r="Y230" s="42"/>
    </row>
    <row r="231" spans="1:25" s="80" customFormat="1" x14ac:dyDescent="0.2">
      <c r="A231" s="78"/>
      <c r="B231" s="30"/>
      <c r="C231" s="18"/>
      <c r="D231" s="1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8"/>
      <c r="T231" s="7"/>
      <c r="U231" s="7"/>
      <c r="V231" s="7"/>
      <c r="W231" s="42"/>
      <c r="X231" s="42"/>
      <c r="Y231" s="42"/>
    </row>
    <row r="232" spans="1:25" s="80" customFormat="1" x14ac:dyDescent="0.2">
      <c r="A232" s="78"/>
      <c r="B232" s="30"/>
      <c r="C232" s="18"/>
      <c r="D232" s="18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8"/>
      <c r="T232" s="7"/>
      <c r="U232" s="7"/>
      <c r="V232" s="7"/>
      <c r="W232" s="42"/>
      <c r="X232" s="42"/>
      <c r="Y232" s="42"/>
    </row>
    <row r="233" spans="1:25" s="80" customFormat="1" x14ac:dyDescent="0.2">
      <c r="A233" s="78"/>
      <c r="B233" s="30"/>
      <c r="C233" s="18"/>
      <c r="D233" s="18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8"/>
      <c r="T233" s="7"/>
      <c r="U233" s="7"/>
      <c r="V233" s="7"/>
      <c r="W233" s="42"/>
      <c r="X233" s="42"/>
      <c r="Y233" s="42"/>
    </row>
    <row r="234" spans="1:25" s="80" customFormat="1" x14ac:dyDescent="0.2">
      <c r="A234" s="78"/>
      <c r="B234" s="30"/>
      <c r="C234" s="18"/>
      <c r="D234" s="18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8"/>
      <c r="T234" s="7"/>
      <c r="U234" s="7"/>
      <c r="V234" s="7"/>
      <c r="W234" s="42"/>
      <c r="X234" s="42"/>
      <c r="Y234" s="42"/>
    </row>
    <row r="235" spans="1:25" s="80" customFormat="1" x14ac:dyDescent="0.2">
      <c r="A235" s="78"/>
      <c r="B235" s="30"/>
      <c r="C235" s="18"/>
      <c r="D235" s="18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8"/>
      <c r="T235" s="7"/>
      <c r="U235" s="7"/>
      <c r="V235" s="7"/>
      <c r="W235" s="42"/>
      <c r="X235" s="42"/>
      <c r="Y235" s="42"/>
    </row>
    <row r="236" spans="1:25" s="80" customFormat="1" x14ac:dyDescent="0.2">
      <c r="A236" s="78"/>
      <c r="B236" s="30"/>
      <c r="C236" s="18"/>
      <c r="D236" s="18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8"/>
      <c r="T236" s="7"/>
      <c r="U236" s="7"/>
      <c r="V236" s="7"/>
      <c r="W236" s="42"/>
      <c r="X236" s="42"/>
      <c r="Y236" s="42"/>
    </row>
    <row r="237" spans="1:25" s="80" customFormat="1" x14ac:dyDescent="0.2">
      <c r="A237" s="78"/>
      <c r="B237" s="30"/>
      <c r="C237" s="18"/>
      <c r="D237" s="18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8"/>
      <c r="T237" s="7"/>
      <c r="U237" s="7"/>
      <c r="V237" s="7"/>
      <c r="W237" s="42"/>
      <c r="X237" s="42"/>
      <c r="Y237" s="42"/>
    </row>
    <row r="238" spans="1:25" s="80" customFormat="1" x14ac:dyDescent="0.2">
      <c r="A238" s="78"/>
      <c r="B238" s="30"/>
      <c r="C238" s="18"/>
      <c r="D238" s="18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8"/>
      <c r="T238" s="7"/>
      <c r="U238" s="7"/>
      <c r="V238" s="7"/>
      <c r="W238" s="42"/>
      <c r="X238" s="42"/>
      <c r="Y238" s="42"/>
    </row>
    <row r="239" spans="1:25" s="80" customFormat="1" x14ac:dyDescent="0.2">
      <c r="A239" s="78"/>
      <c r="B239" s="30"/>
      <c r="C239" s="18"/>
      <c r="D239" s="18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8"/>
      <c r="T239" s="7"/>
      <c r="U239" s="7"/>
      <c r="V239" s="7"/>
      <c r="W239" s="42"/>
      <c r="X239" s="42"/>
      <c r="Y239" s="42"/>
    </row>
    <row r="240" spans="1:25" s="80" customFormat="1" x14ac:dyDescent="0.2">
      <c r="A240" s="78"/>
      <c r="B240" s="30"/>
      <c r="C240" s="18"/>
      <c r="D240" s="18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8"/>
      <c r="T240" s="7"/>
      <c r="U240" s="7"/>
      <c r="V240" s="7"/>
      <c r="W240" s="42"/>
      <c r="X240" s="42"/>
      <c r="Y240" s="42"/>
    </row>
    <row r="241" spans="1:25" s="80" customFormat="1" x14ac:dyDescent="0.2">
      <c r="A241" s="78"/>
      <c r="B241" s="30"/>
      <c r="C241" s="18"/>
      <c r="D241" s="18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8"/>
      <c r="T241" s="7"/>
      <c r="U241" s="7"/>
      <c r="V241" s="7"/>
      <c r="W241" s="42"/>
      <c r="X241" s="42"/>
      <c r="Y241" s="42"/>
    </row>
    <row r="242" spans="1:25" s="80" customFormat="1" x14ac:dyDescent="0.2">
      <c r="A242" s="78"/>
      <c r="B242" s="30"/>
      <c r="C242" s="18"/>
      <c r="D242" s="18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8"/>
      <c r="T242" s="7"/>
      <c r="U242" s="7"/>
      <c r="V242" s="7"/>
      <c r="W242" s="42"/>
      <c r="X242" s="42"/>
      <c r="Y242" s="42"/>
    </row>
    <row r="243" spans="1:25" s="80" customFormat="1" x14ac:dyDescent="0.2">
      <c r="A243" s="78"/>
      <c r="B243" s="30"/>
      <c r="C243" s="18"/>
      <c r="D243" s="18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8"/>
      <c r="T243" s="7"/>
      <c r="U243" s="7"/>
      <c r="V243" s="7"/>
      <c r="W243" s="42"/>
      <c r="X243" s="42"/>
      <c r="Y243" s="42"/>
    </row>
    <row r="244" spans="1:25" s="80" customFormat="1" x14ac:dyDescent="0.2">
      <c r="A244" s="78"/>
      <c r="B244" s="30"/>
      <c r="C244" s="18"/>
      <c r="D244" s="18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8"/>
      <c r="T244" s="7"/>
      <c r="U244" s="7"/>
      <c r="V244" s="7"/>
      <c r="W244" s="42"/>
      <c r="X244" s="42"/>
      <c r="Y244" s="42"/>
    </row>
    <row r="245" spans="1:25" s="80" customFormat="1" x14ac:dyDescent="0.2">
      <c r="A245" s="78"/>
      <c r="B245" s="30"/>
      <c r="C245" s="18"/>
      <c r="D245" s="18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8"/>
      <c r="T245" s="7"/>
      <c r="U245" s="7"/>
      <c r="V245" s="7"/>
      <c r="W245" s="42"/>
      <c r="X245" s="42"/>
      <c r="Y245" s="42"/>
    </row>
    <row r="246" spans="1:25" s="80" customFormat="1" x14ac:dyDescent="0.2">
      <c r="A246" s="78"/>
      <c r="B246" s="30"/>
      <c r="C246" s="18"/>
      <c r="D246" s="18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8"/>
      <c r="T246" s="7"/>
      <c r="U246" s="7"/>
      <c r="V246" s="7"/>
      <c r="W246" s="42"/>
      <c r="X246" s="42"/>
      <c r="Y246" s="42"/>
    </row>
    <row r="247" spans="1:25" s="80" customFormat="1" x14ac:dyDescent="0.2">
      <c r="A247" s="78"/>
      <c r="B247" s="30"/>
      <c r="C247" s="18"/>
      <c r="D247" s="18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8"/>
      <c r="T247" s="7"/>
      <c r="U247" s="7"/>
      <c r="V247" s="7"/>
      <c r="W247" s="42"/>
      <c r="X247" s="42"/>
      <c r="Y247" s="42"/>
    </row>
    <row r="248" spans="1:25" s="80" customFormat="1" x14ac:dyDescent="0.2">
      <c r="A248" s="78"/>
      <c r="B248" s="30"/>
      <c r="C248" s="18"/>
      <c r="D248" s="18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8"/>
      <c r="T248" s="7"/>
      <c r="U248" s="7"/>
      <c r="V248" s="7"/>
      <c r="W248" s="42"/>
      <c r="X248" s="42"/>
      <c r="Y248" s="42"/>
    </row>
    <row r="249" spans="1:25" s="80" customFormat="1" x14ac:dyDescent="0.2">
      <c r="A249" s="78"/>
      <c r="B249" s="30"/>
      <c r="C249" s="18"/>
      <c r="D249" s="18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8"/>
      <c r="T249" s="7"/>
      <c r="U249" s="7"/>
      <c r="V249" s="7"/>
      <c r="W249" s="42"/>
      <c r="X249" s="42"/>
      <c r="Y249" s="42"/>
    </row>
    <row r="250" spans="1:25" s="80" customFormat="1" x14ac:dyDescent="0.2">
      <c r="A250" s="78"/>
      <c r="B250" s="30"/>
      <c r="C250" s="18"/>
      <c r="D250" s="18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8"/>
      <c r="T250" s="7"/>
      <c r="U250" s="7"/>
      <c r="V250" s="7"/>
      <c r="W250" s="42"/>
      <c r="X250" s="42"/>
      <c r="Y250" s="42"/>
    </row>
    <row r="251" spans="1:25" s="80" customFormat="1" x14ac:dyDescent="0.2">
      <c r="A251" s="78"/>
      <c r="B251" s="30"/>
      <c r="C251" s="18"/>
      <c r="D251" s="18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8"/>
      <c r="T251" s="7"/>
      <c r="U251" s="7"/>
      <c r="V251" s="7"/>
      <c r="W251" s="42"/>
      <c r="X251" s="42"/>
      <c r="Y251" s="42"/>
    </row>
    <row r="252" spans="1:25" s="80" customFormat="1" x14ac:dyDescent="0.2">
      <c r="A252" s="78"/>
      <c r="B252" s="30"/>
      <c r="C252" s="18"/>
      <c r="D252" s="1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8"/>
      <c r="T252" s="7"/>
      <c r="U252" s="7"/>
      <c r="V252" s="7"/>
      <c r="W252" s="42"/>
      <c r="X252" s="42"/>
      <c r="Y252" s="42"/>
    </row>
    <row r="253" spans="1:25" s="80" customFormat="1" x14ac:dyDescent="0.2">
      <c r="A253" s="78"/>
      <c r="B253" s="30"/>
      <c r="C253" s="18"/>
      <c r="D253" s="18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8"/>
      <c r="T253" s="7"/>
      <c r="U253" s="7"/>
      <c r="V253" s="7"/>
      <c r="W253" s="42"/>
      <c r="X253" s="42"/>
      <c r="Y253" s="42"/>
    </row>
    <row r="254" spans="1:25" s="80" customFormat="1" x14ac:dyDescent="0.2">
      <c r="A254" s="78"/>
      <c r="B254" s="30"/>
      <c r="C254" s="18"/>
      <c r="D254" s="1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8"/>
      <c r="T254" s="7"/>
      <c r="U254" s="7"/>
      <c r="V254" s="7"/>
      <c r="W254" s="42"/>
      <c r="X254" s="42"/>
      <c r="Y254" s="42"/>
    </row>
    <row r="255" spans="1:25" s="80" customFormat="1" x14ac:dyDescent="0.2">
      <c r="A255" s="78"/>
      <c r="B255" s="30"/>
      <c r="C255" s="18"/>
      <c r="D255" s="18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8"/>
      <c r="T255" s="7"/>
      <c r="U255" s="7"/>
      <c r="V255" s="7"/>
      <c r="W255" s="42"/>
      <c r="X255" s="42"/>
      <c r="Y255" s="42"/>
    </row>
    <row r="256" spans="1:25" s="80" customFormat="1" x14ac:dyDescent="0.2">
      <c r="A256" s="78"/>
      <c r="B256" s="30"/>
      <c r="C256" s="18"/>
      <c r="D256" s="18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8"/>
      <c r="T256" s="7"/>
      <c r="U256" s="7"/>
      <c r="V256" s="7"/>
      <c r="W256" s="42"/>
      <c r="X256" s="42"/>
      <c r="Y256" s="42"/>
    </row>
    <row r="257" spans="1:25" s="80" customFormat="1" x14ac:dyDescent="0.2">
      <c r="A257" s="78"/>
      <c r="B257" s="30"/>
      <c r="C257" s="18"/>
      <c r="D257" s="1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8"/>
      <c r="T257" s="7"/>
      <c r="U257" s="7"/>
      <c r="V257" s="7"/>
      <c r="W257" s="42"/>
      <c r="X257" s="42"/>
      <c r="Y257" s="42"/>
    </row>
    <row r="258" spans="1:25" s="80" customFormat="1" x14ac:dyDescent="0.2">
      <c r="A258" s="78"/>
      <c r="B258" s="30"/>
      <c r="C258" s="18"/>
      <c r="D258" s="18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8"/>
      <c r="T258" s="7"/>
      <c r="U258" s="7"/>
      <c r="V258" s="7"/>
      <c r="W258" s="42"/>
      <c r="X258" s="42"/>
      <c r="Y258" s="42"/>
    </row>
    <row r="259" spans="1:25" s="80" customFormat="1" x14ac:dyDescent="0.2">
      <c r="A259" s="78"/>
      <c r="B259" s="30"/>
      <c r="C259" s="18"/>
      <c r="D259" s="18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8"/>
      <c r="T259" s="7"/>
      <c r="U259" s="7"/>
      <c r="V259" s="7"/>
      <c r="W259" s="42"/>
      <c r="X259" s="42"/>
      <c r="Y259" s="42"/>
    </row>
    <row r="260" spans="1:25" s="80" customFormat="1" x14ac:dyDescent="0.2">
      <c r="A260" s="78"/>
      <c r="B260" s="30"/>
      <c r="C260" s="18"/>
      <c r="D260" s="18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8"/>
      <c r="T260" s="7"/>
      <c r="U260" s="7"/>
      <c r="V260" s="7"/>
      <c r="W260" s="42"/>
      <c r="X260" s="42"/>
      <c r="Y260" s="42"/>
    </row>
    <row r="261" spans="1:25" s="80" customFormat="1" x14ac:dyDescent="0.2">
      <c r="A261" s="78"/>
      <c r="B261" s="30"/>
      <c r="C261" s="18"/>
      <c r="D261" s="18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8"/>
      <c r="T261" s="7"/>
      <c r="U261" s="7"/>
      <c r="V261" s="7"/>
      <c r="W261" s="42"/>
      <c r="X261" s="42"/>
      <c r="Y261" s="42"/>
    </row>
    <row r="262" spans="1:25" s="80" customFormat="1" x14ac:dyDescent="0.2">
      <c r="A262" s="78"/>
      <c r="B262" s="30"/>
      <c r="C262" s="18"/>
      <c r="D262" s="18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8"/>
      <c r="T262" s="7"/>
      <c r="U262" s="7"/>
      <c r="V262" s="7"/>
      <c r="W262" s="42"/>
      <c r="X262" s="42"/>
      <c r="Y262" s="42"/>
    </row>
    <row r="263" spans="1:25" s="80" customFormat="1" x14ac:dyDescent="0.2">
      <c r="A263" s="78"/>
      <c r="B263" s="30"/>
      <c r="C263" s="18"/>
      <c r="D263" s="18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8"/>
      <c r="T263" s="7"/>
      <c r="U263" s="7"/>
      <c r="V263" s="7"/>
      <c r="W263" s="42"/>
      <c r="X263" s="42"/>
      <c r="Y263" s="42"/>
    </row>
    <row r="264" spans="1:25" s="80" customFormat="1" x14ac:dyDescent="0.2">
      <c r="A264" s="78"/>
      <c r="B264" s="30"/>
      <c r="C264" s="18"/>
      <c r="D264" s="1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8"/>
      <c r="T264" s="7"/>
      <c r="U264" s="7"/>
      <c r="V264" s="7"/>
      <c r="W264" s="42"/>
      <c r="X264" s="42"/>
      <c r="Y264" s="42"/>
    </row>
    <row r="265" spans="1:25" s="80" customFormat="1" x14ac:dyDescent="0.2">
      <c r="A265" s="78"/>
      <c r="B265" s="30"/>
      <c r="C265" s="18"/>
      <c r="D265" s="18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8"/>
      <c r="T265" s="7"/>
      <c r="U265" s="7"/>
      <c r="V265" s="7"/>
      <c r="W265" s="42"/>
      <c r="X265" s="42"/>
      <c r="Y265" s="42"/>
    </row>
    <row r="266" spans="1:25" s="80" customFormat="1" x14ac:dyDescent="0.2">
      <c r="A266" s="78"/>
      <c r="B266" s="30"/>
      <c r="C266" s="18"/>
      <c r="D266" s="18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8"/>
      <c r="T266" s="7"/>
      <c r="U266" s="7"/>
      <c r="V266" s="7"/>
      <c r="W266" s="42"/>
      <c r="X266" s="42"/>
      <c r="Y266" s="42"/>
    </row>
    <row r="267" spans="1:25" s="80" customFormat="1" x14ac:dyDescent="0.2">
      <c r="A267" s="78"/>
      <c r="B267" s="30"/>
      <c r="C267" s="18"/>
      <c r="D267" s="18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8"/>
      <c r="T267" s="7"/>
      <c r="U267" s="7"/>
      <c r="V267" s="7"/>
      <c r="W267" s="42"/>
      <c r="X267" s="42"/>
      <c r="Y267" s="42"/>
    </row>
    <row r="268" spans="1:25" s="80" customFormat="1" x14ac:dyDescent="0.2">
      <c r="A268" s="78"/>
      <c r="B268" s="30"/>
      <c r="C268" s="18"/>
      <c r="D268" s="18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8"/>
      <c r="T268" s="7"/>
      <c r="U268" s="7"/>
      <c r="V268" s="7"/>
      <c r="W268" s="42"/>
      <c r="X268" s="42"/>
      <c r="Y268" s="42"/>
    </row>
    <row r="269" spans="1:25" s="80" customFormat="1" x14ac:dyDescent="0.2">
      <c r="A269" s="78"/>
      <c r="B269" s="30"/>
      <c r="C269" s="18"/>
      <c r="D269" s="18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8"/>
      <c r="T269" s="7"/>
      <c r="U269" s="7"/>
      <c r="V269" s="7"/>
      <c r="W269" s="42"/>
      <c r="X269" s="42"/>
      <c r="Y269" s="42"/>
    </row>
    <row r="270" spans="1:25" s="80" customFormat="1" x14ac:dyDescent="0.2">
      <c r="A270" s="78"/>
      <c r="B270" s="30"/>
      <c r="C270" s="18"/>
      <c r="D270" s="18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8"/>
      <c r="T270" s="7"/>
      <c r="U270" s="7"/>
      <c r="V270" s="7"/>
      <c r="W270" s="42"/>
      <c r="X270" s="42"/>
      <c r="Y270" s="42"/>
    </row>
    <row r="271" spans="1:25" s="80" customFormat="1" x14ac:dyDescent="0.2">
      <c r="A271" s="78"/>
      <c r="B271" s="30"/>
      <c r="C271" s="18"/>
      <c r="D271" s="18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8"/>
      <c r="T271" s="7"/>
      <c r="U271" s="7"/>
      <c r="V271" s="7"/>
      <c r="W271" s="42"/>
      <c r="X271" s="42"/>
      <c r="Y271" s="42"/>
    </row>
    <row r="272" spans="1:25" s="80" customFormat="1" x14ac:dyDescent="0.2">
      <c r="A272" s="78"/>
      <c r="B272" s="30"/>
      <c r="C272" s="18"/>
      <c r="D272" s="18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8"/>
      <c r="T272" s="7"/>
      <c r="U272" s="7"/>
      <c r="V272" s="7"/>
      <c r="W272" s="42"/>
      <c r="X272" s="42"/>
      <c r="Y272" s="42"/>
    </row>
    <row r="273" spans="1:25" s="80" customFormat="1" x14ac:dyDescent="0.2">
      <c r="A273" s="78"/>
      <c r="B273" s="30"/>
      <c r="C273" s="18"/>
      <c r="D273" s="18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8"/>
      <c r="T273" s="7"/>
      <c r="U273" s="7"/>
      <c r="V273" s="7"/>
      <c r="W273" s="42"/>
      <c r="X273" s="42"/>
      <c r="Y273" s="42"/>
    </row>
    <row r="274" spans="1:25" s="80" customFormat="1" x14ac:dyDescent="0.2">
      <c r="A274" s="78"/>
      <c r="B274" s="30"/>
      <c r="C274" s="18"/>
      <c r="D274" s="18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8"/>
      <c r="T274" s="7"/>
      <c r="U274" s="7"/>
      <c r="V274" s="7"/>
      <c r="W274" s="42"/>
      <c r="X274" s="42"/>
      <c r="Y274" s="42"/>
    </row>
    <row r="275" spans="1:25" s="80" customFormat="1" x14ac:dyDescent="0.2">
      <c r="A275" s="78"/>
      <c r="B275" s="30"/>
      <c r="C275" s="18"/>
      <c r="D275" s="18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8"/>
      <c r="T275" s="7"/>
      <c r="U275" s="7"/>
      <c r="V275" s="7"/>
      <c r="W275" s="42"/>
      <c r="X275" s="42"/>
      <c r="Y275" s="42"/>
    </row>
    <row r="276" spans="1:25" s="80" customFormat="1" x14ac:dyDescent="0.2">
      <c r="A276" s="78"/>
      <c r="B276" s="30"/>
      <c r="C276" s="18"/>
      <c r="D276" s="18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8"/>
      <c r="T276" s="7"/>
      <c r="U276" s="7"/>
      <c r="V276" s="7"/>
      <c r="W276" s="42"/>
      <c r="X276" s="42"/>
      <c r="Y276" s="42"/>
    </row>
    <row r="277" spans="1:25" s="80" customFormat="1" x14ac:dyDescent="0.2">
      <c r="A277" s="78"/>
      <c r="B277" s="30"/>
      <c r="C277" s="18"/>
      <c r="D277" s="18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8"/>
      <c r="T277" s="7"/>
      <c r="U277" s="7"/>
      <c r="V277" s="7"/>
      <c r="W277" s="42"/>
      <c r="X277" s="42"/>
      <c r="Y277" s="42"/>
    </row>
    <row r="278" spans="1:25" s="80" customFormat="1" x14ac:dyDescent="0.2">
      <c r="A278" s="78"/>
      <c r="B278" s="30"/>
      <c r="C278" s="18"/>
      <c r="D278" s="18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8"/>
      <c r="T278" s="7"/>
      <c r="U278" s="7"/>
      <c r="V278" s="7"/>
      <c r="W278" s="42"/>
      <c r="X278" s="42"/>
      <c r="Y278" s="42"/>
    </row>
    <row r="279" spans="1:25" s="80" customFormat="1" x14ac:dyDescent="0.2">
      <c r="A279" s="73"/>
      <c r="B279" s="30"/>
      <c r="C279" s="18"/>
      <c r="D279" s="18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8"/>
      <c r="T279" s="7"/>
      <c r="U279" s="7"/>
      <c r="V279" s="7"/>
      <c r="W279" s="42"/>
      <c r="X279" s="42"/>
      <c r="Y279" s="42"/>
    </row>
    <row r="280" spans="1:25" s="80" customFormat="1" x14ac:dyDescent="0.2">
      <c r="A280" s="73"/>
      <c r="B280" s="30"/>
      <c r="C280" s="18"/>
      <c r="D280" s="18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8"/>
      <c r="T280" s="7"/>
      <c r="U280" s="7"/>
      <c r="V280" s="7"/>
      <c r="W280" s="42"/>
      <c r="X280" s="42"/>
      <c r="Y280" s="42"/>
    </row>
    <row r="281" spans="1:25" s="80" customFormat="1" x14ac:dyDescent="0.2">
      <c r="A281" s="30"/>
      <c r="B281" s="30"/>
      <c r="C281" s="18"/>
      <c r="D281" s="18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8"/>
      <c r="T281" s="7"/>
      <c r="U281" s="7"/>
      <c r="V281" s="7"/>
      <c r="W281" s="42"/>
      <c r="X281" s="42"/>
      <c r="Y281" s="42"/>
    </row>
    <row r="282" spans="1:25" s="80" customFormat="1" x14ac:dyDescent="0.2">
      <c r="A282" s="30"/>
      <c r="B282" s="30"/>
      <c r="C282" s="18"/>
      <c r="D282" s="18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8"/>
      <c r="T282" s="7"/>
      <c r="U282" s="7"/>
      <c r="V282" s="7"/>
      <c r="W282" s="42"/>
      <c r="X282" s="42"/>
      <c r="Y282" s="42"/>
    </row>
    <row r="283" spans="1:25" s="80" customFormat="1" x14ac:dyDescent="0.2">
      <c r="A283" s="30"/>
      <c r="B283" s="30"/>
      <c r="C283" s="18"/>
      <c r="D283" s="18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8"/>
      <c r="T283" s="7"/>
      <c r="U283" s="7"/>
      <c r="V283" s="7"/>
      <c r="W283" s="42"/>
      <c r="X283" s="42"/>
      <c r="Y283" s="42"/>
    </row>
    <row r="284" spans="1:25" s="80" customFormat="1" x14ac:dyDescent="0.2">
      <c r="A284" s="30"/>
      <c r="B284" s="30"/>
      <c r="C284" s="18"/>
      <c r="D284" s="18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8"/>
      <c r="T284" s="7"/>
      <c r="U284" s="7"/>
      <c r="V284" s="7"/>
      <c r="W284" s="42"/>
      <c r="X284" s="42"/>
      <c r="Y284" s="42"/>
    </row>
    <row r="285" spans="1:25" s="80" customFormat="1" x14ac:dyDescent="0.2">
      <c r="A285" s="30"/>
      <c r="B285" s="30"/>
      <c r="C285" s="18"/>
      <c r="D285" s="18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8"/>
      <c r="T285" s="7"/>
      <c r="U285" s="7"/>
      <c r="V285" s="7"/>
      <c r="W285" s="42"/>
      <c r="X285" s="42"/>
      <c r="Y285" s="42"/>
    </row>
    <row r="286" spans="1:25" s="80" customFormat="1" x14ac:dyDescent="0.2">
      <c r="A286" s="30"/>
      <c r="B286" s="30"/>
      <c r="C286" s="18"/>
      <c r="D286" s="18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8"/>
      <c r="T286" s="7"/>
      <c r="U286" s="7"/>
      <c r="V286" s="7"/>
      <c r="W286" s="42"/>
      <c r="X286" s="42"/>
      <c r="Y286" s="42"/>
    </row>
    <row r="287" spans="1:25" s="80" customFormat="1" x14ac:dyDescent="0.2">
      <c r="A287" s="30"/>
      <c r="B287" s="30"/>
      <c r="C287" s="18"/>
      <c r="D287" s="18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8"/>
      <c r="T287" s="7"/>
      <c r="U287" s="7"/>
      <c r="V287" s="7"/>
      <c r="W287" s="42"/>
      <c r="X287" s="42"/>
      <c r="Y287" s="42"/>
    </row>
    <row r="288" spans="1:25" s="80" customFormat="1" x14ac:dyDescent="0.2">
      <c r="A288" s="30"/>
      <c r="B288" s="30"/>
      <c r="C288" s="18"/>
      <c r="D288" s="18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8"/>
      <c r="T288" s="7"/>
      <c r="U288" s="7"/>
      <c r="V288" s="7"/>
      <c r="W288" s="42"/>
      <c r="X288" s="42"/>
      <c r="Y288" s="42"/>
    </row>
    <row r="289" spans="1:25" s="80" customFormat="1" x14ac:dyDescent="0.2">
      <c r="A289" s="30"/>
      <c r="B289" s="30"/>
      <c r="C289" s="18"/>
      <c r="D289" s="18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8"/>
      <c r="T289" s="7"/>
      <c r="U289" s="7"/>
      <c r="V289" s="7"/>
      <c r="W289" s="42"/>
      <c r="X289" s="42"/>
      <c r="Y289" s="42"/>
    </row>
    <row r="290" spans="1:25" s="80" customFormat="1" x14ac:dyDescent="0.2">
      <c r="A290" s="30"/>
      <c r="B290" s="30"/>
      <c r="C290" s="18"/>
      <c r="D290" s="18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8"/>
      <c r="T290" s="7"/>
      <c r="U290" s="7"/>
      <c r="V290" s="7"/>
      <c r="W290" s="42"/>
      <c r="X290" s="42"/>
      <c r="Y290" s="42"/>
    </row>
    <row r="291" spans="1:25" s="80" customFormat="1" x14ac:dyDescent="0.2">
      <c r="A291" s="30"/>
      <c r="B291" s="30"/>
      <c r="C291" s="18"/>
      <c r="D291" s="18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8"/>
      <c r="T291" s="7"/>
      <c r="U291" s="7"/>
      <c r="V291" s="7"/>
      <c r="W291" s="42"/>
      <c r="X291" s="42"/>
      <c r="Y291" s="42"/>
    </row>
    <row r="292" spans="1:25" s="80" customFormat="1" x14ac:dyDescent="0.2">
      <c r="A292" s="30"/>
      <c r="B292" s="30"/>
      <c r="C292" s="18"/>
      <c r="D292" s="18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8"/>
      <c r="T292" s="7"/>
      <c r="U292" s="7"/>
      <c r="V292" s="7"/>
      <c r="W292" s="42"/>
      <c r="X292" s="42"/>
      <c r="Y292" s="42"/>
    </row>
    <row r="293" spans="1:25" s="80" customFormat="1" x14ac:dyDescent="0.2">
      <c r="A293" s="30"/>
      <c r="B293" s="30"/>
      <c r="C293" s="18"/>
      <c r="D293" s="18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8"/>
      <c r="T293" s="7"/>
      <c r="U293" s="7"/>
      <c r="V293" s="7"/>
      <c r="W293" s="42"/>
      <c r="X293" s="42"/>
      <c r="Y293" s="42"/>
    </row>
    <row r="294" spans="1:25" s="80" customFormat="1" x14ac:dyDescent="0.2">
      <c r="A294" s="30"/>
      <c r="B294" s="30"/>
      <c r="C294" s="18"/>
      <c r="D294" s="18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8"/>
      <c r="T294" s="7"/>
      <c r="U294" s="7"/>
      <c r="V294" s="7"/>
      <c r="W294" s="42"/>
      <c r="X294" s="42"/>
      <c r="Y294" s="42"/>
    </row>
    <row r="295" spans="1:25" s="80" customFormat="1" x14ac:dyDescent="0.2">
      <c r="A295" s="30"/>
      <c r="B295" s="30"/>
      <c r="C295" s="18"/>
      <c r="D295" s="18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8"/>
      <c r="T295" s="7"/>
      <c r="U295" s="7"/>
      <c r="V295" s="7"/>
      <c r="W295" s="42"/>
      <c r="X295" s="42"/>
      <c r="Y295" s="42"/>
    </row>
    <row r="296" spans="1:25" s="80" customFormat="1" x14ac:dyDescent="0.2">
      <c r="A296" s="30"/>
      <c r="B296" s="30"/>
      <c r="C296" s="18"/>
      <c r="D296" s="18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8"/>
      <c r="T296" s="7"/>
      <c r="U296" s="7"/>
      <c r="V296" s="7"/>
      <c r="W296" s="42"/>
      <c r="X296" s="42"/>
      <c r="Y296" s="42"/>
    </row>
    <row r="297" spans="1:25" s="80" customFormat="1" x14ac:dyDescent="0.2">
      <c r="A297" s="30"/>
      <c r="B297" s="30"/>
      <c r="C297" s="18"/>
      <c r="D297" s="18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8"/>
      <c r="T297" s="7"/>
      <c r="U297" s="7"/>
      <c r="V297" s="7"/>
      <c r="W297" s="42"/>
      <c r="X297" s="42"/>
      <c r="Y297" s="42"/>
    </row>
    <row r="298" spans="1:25" s="80" customFormat="1" x14ac:dyDescent="0.2">
      <c r="A298" s="30"/>
      <c r="B298" s="30"/>
      <c r="C298" s="18"/>
      <c r="D298" s="18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8"/>
      <c r="T298" s="7"/>
      <c r="U298" s="7"/>
      <c r="V298" s="7"/>
      <c r="W298" s="42"/>
      <c r="X298" s="42"/>
      <c r="Y298" s="42"/>
    </row>
    <row r="299" spans="1:25" s="80" customFormat="1" x14ac:dyDescent="0.2">
      <c r="A299" s="30"/>
      <c r="B299" s="30"/>
      <c r="C299" s="18"/>
      <c r="D299" s="18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8"/>
      <c r="T299" s="7"/>
      <c r="U299" s="7"/>
      <c r="V299" s="7"/>
      <c r="W299" s="42"/>
      <c r="X299" s="42"/>
      <c r="Y299" s="42"/>
    </row>
    <row r="300" spans="1:25" s="80" customFormat="1" x14ac:dyDescent="0.2">
      <c r="A300" s="30"/>
      <c r="B300" s="30"/>
      <c r="C300" s="18"/>
      <c r="D300" s="18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8"/>
      <c r="T300" s="7"/>
      <c r="U300" s="7"/>
      <c r="V300" s="7"/>
      <c r="W300" s="42"/>
      <c r="X300" s="42"/>
      <c r="Y300" s="42"/>
    </row>
    <row r="301" spans="1:25" s="80" customFormat="1" x14ac:dyDescent="0.2">
      <c r="A301" s="30"/>
      <c r="B301" s="30"/>
      <c r="C301" s="18"/>
      <c r="D301" s="18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8"/>
      <c r="T301" s="7"/>
      <c r="U301" s="7"/>
      <c r="V301" s="7"/>
      <c r="W301" s="42"/>
      <c r="X301" s="42"/>
      <c r="Y301" s="42"/>
    </row>
    <row r="302" spans="1:25" s="80" customFormat="1" x14ac:dyDescent="0.2">
      <c r="A302" s="30"/>
      <c r="B302" s="30"/>
      <c r="C302" s="18"/>
      <c r="D302" s="18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8"/>
      <c r="T302" s="7"/>
      <c r="U302" s="7"/>
      <c r="V302" s="7"/>
      <c r="W302" s="42"/>
      <c r="X302" s="42"/>
      <c r="Y302" s="42"/>
    </row>
    <row r="303" spans="1:25" s="80" customFormat="1" x14ac:dyDescent="0.2">
      <c r="A303" s="30"/>
      <c r="B303" s="30"/>
      <c r="C303" s="18"/>
      <c r="D303" s="18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8"/>
      <c r="T303" s="7"/>
      <c r="U303" s="7"/>
      <c r="V303" s="7"/>
      <c r="W303" s="42"/>
      <c r="X303" s="42"/>
      <c r="Y303" s="42"/>
    </row>
    <row r="304" spans="1:25" s="80" customFormat="1" x14ac:dyDescent="0.2">
      <c r="A304" s="30"/>
      <c r="B304" s="30"/>
      <c r="C304" s="18"/>
      <c r="D304" s="1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8"/>
      <c r="T304" s="7"/>
      <c r="U304" s="7"/>
      <c r="V304" s="7"/>
      <c r="W304" s="42"/>
      <c r="X304" s="42"/>
      <c r="Y304" s="42"/>
    </row>
    <row r="305" spans="1:25" s="80" customFormat="1" x14ac:dyDescent="0.2">
      <c r="A305" s="30"/>
      <c r="B305" s="30"/>
      <c r="C305" s="18"/>
      <c r="D305" s="18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8"/>
      <c r="T305" s="7"/>
      <c r="U305" s="7"/>
      <c r="V305" s="7"/>
      <c r="W305" s="42"/>
      <c r="X305" s="42"/>
      <c r="Y305" s="42"/>
    </row>
    <row r="306" spans="1:25" s="80" customFormat="1" x14ac:dyDescent="0.2">
      <c r="A306" s="30"/>
      <c r="B306" s="30"/>
      <c r="C306" s="18"/>
      <c r="D306" s="18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8"/>
      <c r="T306" s="7"/>
      <c r="U306" s="7"/>
      <c r="V306" s="7"/>
      <c r="W306" s="42"/>
      <c r="X306" s="42"/>
      <c r="Y306" s="42"/>
    </row>
    <row r="307" spans="1:25" s="80" customFormat="1" x14ac:dyDescent="0.2">
      <c r="A307" s="30"/>
      <c r="B307" s="30"/>
      <c r="C307" s="18"/>
      <c r="D307" s="18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8"/>
      <c r="T307" s="7"/>
      <c r="U307" s="7"/>
      <c r="V307" s="7"/>
      <c r="W307" s="42"/>
      <c r="X307" s="42"/>
      <c r="Y307" s="42"/>
    </row>
    <row r="308" spans="1:25" s="80" customFormat="1" x14ac:dyDescent="0.2">
      <c r="A308" s="30"/>
      <c r="B308" s="30"/>
      <c r="C308" s="18"/>
      <c r="D308" s="18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8"/>
      <c r="T308" s="7"/>
      <c r="U308" s="7"/>
      <c r="V308" s="7"/>
      <c r="W308" s="42"/>
      <c r="X308" s="42"/>
      <c r="Y308" s="42"/>
    </row>
    <row r="309" spans="1:25" s="80" customFormat="1" x14ac:dyDescent="0.2">
      <c r="A309" s="30"/>
      <c r="B309" s="30"/>
      <c r="C309" s="18"/>
      <c r="D309" s="18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8"/>
      <c r="T309" s="7"/>
      <c r="U309" s="7"/>
      <c r="V309" s="7"/>
      <c r="W309" s="42"/>
      <c r="X309" s="42"/>
      <c r="Y309" s="42"/>
    </row>
    <row r="310" spans="1:25" s="80" customFormat="1" x14ac:dyDescent="0.2">
      <c r="A310" s="30"/>
      <c r="B310" s="30"/>
      <c r="C310" s="18"/>
      <c r="D310" s="18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8"/>
      <c r="T310" s="7"/>
      <c r="U310" s="7"/>
      <c r="V310" s="7"/>
      <c r="W310" s="42"/>
      <c r="X310" s="42"/>
      <c r="Y310" s="42"/>
    </row>
    <row r="311" spans="1:25" s="80" customFormat="1" x14ac:dyDescent="0.2">
      <c r="A311" s="30"/>
      <c r="B311" s="30"/>
      <c r="C311" s="18"/>
      <c r="D311" s="1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8"/>
      <c r="T311" s="7"/>
      <c r="U311" s="7"/>
      <c r="V311" s="7"/>
      <c r="W311" s="42"/>
      <c r="X311" s="42"/>
      <c r="Y311" s="42"/>
    </row>
    <row r="312" spans="1:25" s="80" customFormat="1" x14ac:dyDescent="0.2">
      <c r="A312" s="30"/>
      <c r="B312" s="30"/>
      <c r="C312" s="18"/>
      <c r="D312" s="18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8"/>
      <c r="T312" s="7"/>
      <c r="U312" s="7"/>
      <c r="V312" s="7"/>
      <c r="W312" s="42"/>
      <c r="X312" s="42"/>
      <c r="Y312" s="42"/>
    </row>
    <row r="313" spans="1:25" s="80" customFormat="1" x14ac:dyDescent="0.2">
      <c r="A313" s="30"/>
      <c r="B313" s="30"/>
      <c r="C313" s="18"/>
      <c r="D313" s="18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8"/>
      <c r="T313" s="7"/>
      <c r="U313" s="7"/>
      <c r="V313" s="7"/>
      <c r="W313" s="42"/>
      <c r="X313" s="42"/>
      <c r="Y313" s="42"/>
    </row>
    <row r="314" spans="1:25" s="80" customFormat="1" x14ac:dyDescent="0.2">
      <c r="A314" s="30"/>
      <c r="B314" s="30"/>
      <c r="C314" s="18"/>
      <c r="D314" s="18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8"/>
      <c r="T314" s="7"/>
      <c r="U314" s="7"/>
      <c r="V314" s="7"/>
      <c r="W314" s="42"/>
      <c r="X314" s="42"/>
      <c r="Y314" s="42"/>
    </row>
    <row r="315" spans="1:25" s="80" customFormat="1" x14ac:dyDescent="0.2">
      <c r="A315" s="30"/>
      <c r="B315" s="30"/>
      <c r="C315" s="18"/>
      <c r="D315" s="18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8"/>
      <c r="T315" s="7"/>
      <c r="U315" s="7"/>
      <c r="V315" s="7"/>
      <c r="W315" s="42"/>
      <c r="X315" s="42"/>
      <c r="Y315" s="42"/>
    </row>
    <row r="316" spans="1:25" s="80" customFormat="1" x14ac:dyDescent="0.2">
      <c r="A316" s="30"/>
      <c r="B316" s="30"/>
      <c r="C316" s="18"/>
      <c r="D316" s="1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8"/>
      <c r="T316" s="7"/>
      <c r="U316" s="7"/>
      <c r="V316" s="7"/>
      <c r="W316" s="42"/>
      <c r="X316" s="42"/>
      <c r="Y316" s="42"/>
    </row>
    <row r="317" spans="1:25" s="80" customFormat="1" x14ac:dyDescent="0.2">
      <c r="A317" s="30"/>
      <c r="B317" s="30"/>
      <c r="C317" s="18"/>
      <c r="D317" s="18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8"/>
      <c r="T317" s="7"/>
      <c r="U317" s="7"/>
      <c r="V317" s="7"/>
      <c r="W317" s="42"/>
      <c r="X317" s="42"/>
      <c r="Y317" s="42"/>
    </row>
    <row r="318" spans="1:25" s="80" customFormat="1" x14ac:dyDescent="0.2">
      <c r="A318" s="30"/>
      <c r="B318" s="30"/>
      <c r="C318" s="18"/>
      <c r="D318" s="18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8"/>
      <c r="T318" s="7"/>
      <c r="U318" s="7"/>
      <c r="V318" s="7"/>
      <c r="W318" s="42"/>
      <c r="X318" s="42"/>
      <c r="Y318" s="42"/>
    </row>
    <row r="319" spans="1:25" s="80" customFormat="1" x14ac:dyDescent="0.2">
      <c r="A319" s="30"/>
      <c r="B319" s="30"/>
      <c r="C319" s="18"/>
      <c r="D319" s="18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8"/>
      <c r="T319" s="7"/>
      <c r="U319" s="7"/>
      <c r="V319" s="7"/>
      <c r="W319" s="42"/>
      <c r="X319" s="42"/>
      <c r="Y319" s="42"/>
    </row>
    <row r="320" spans="1:25" s="80" customFormat="1" x14ac:dyDescent="0.2">
      <c r="A320" s="30"/>
      <c r="B320" s="30"/>
      <c r="C320" s="18"/>
      <c r="D320" s="18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8"/>
      <c r="T320" s="7"/>
      <c r="U320" s="7"/>
      <c r="V320" s="7"/>
      <c r="W320" s="42"/>
      <c r="X320" s="42"/>
      <c r="Y320" s="42"/>
    </row>
    <row r="321" spans="1:25" s="80" customFormat="1" x14ac:dyDescent="0.2">
      <c r="A321" s="30"/>
      <c r="B321" s="30"/>
      <c r="C321" s="18"/>
      <c r="D321" s="18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8"/>
      <c r="T321" s="7"/>
      <c r="U321" s="7"/>
      <c r="V321" s="7"/>
      <c r="W321" s="42"/>
      <c r="X321" s="42"/>
      <c r="Y321" s="42"/>
    </row>
    <row r="322" spans="1:25" s="80" customFormat="1" x14ac:dyDescent="0.2">
      <c r="A322" s="30"/>
      <c r="B322" s="30"/>
      <c r="C322" s="18"/>
      <c r="D322" s="18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8"/>
      <c r="T322" s="7"/>
      <c r="U322" s="7"/>
      <c r="V322" s="7"/>
      <c r="W322" s="42"/>
      <c r="X322" s="42"/>
      <c r="Y322" s="42"/>
    </row>
    <row r="323" spans="1:25" s="80" customFormat="1" x14ac:dyDescent="0.2">
      <c r="A323" s="30"/>
      <c r="B323" s="30"/>
      <c r="C323" s="18"/>
      <c r="D323" s="18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8"/>
      <c r="T323" s="7"/>
      <c r="U323" s="7"/>
      <c r="V323" s="7"/>
      <c r="W323" s="42"/>
      <c r="X323" s="42"/>
      <c r="Y323" s="42"/>
    </row>
    <row r="324" spans="1:25" s="80" customFormat="1" x14ac:dyDescent="0.2">
      <c r="A324" s="30"/>
      <c r="B324" s="30"/>
      <c r="C324" s="18"/>
      <c r="D324" s="1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8"/>
      <c r="T324" s="7"/>
      <c r="U324" s="7"/>
      <c r="V324" s="7"/>
      <c r="W324" s="42"/>
      <c r="X324" s="42"/>
      <c r="Y324" s="42"/>
    </row>
    <row r="325" spans="1:25" s="80" customFormat="1" x14ac:dyDescent="0.2">
      <c r="A325" s="30"/>
      <c r="B325" s="30"/>
      <c r="C325" s="18"/>
      <c r="D325" s="18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8"/>
      <c r="T325" s="7"/>
      <c r="U325" s="7"/>
      <c r="V325" s="7"/>
      <c r="W325" s="42"/>
      <c r="X325" s="42"/>
      <c r="Y325" s="42"/>
    </row>
    <row r="326" spans="1:25" s="80" customFormat="1" x14ac:dyDescent="0.2">
      <c r="A326" s="30"/>
      <c r="B326" s="30"/>
      <c r="C326" s="18"/>
      <c r="D326" s="1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8"/>
      <c r="T326" s="7"/>
      <c r="U326" s="7"/>
      <c r="V326" s="7"/>
      <c r="W326" s="42"/>
      <c r="X326" s="42"/>
      <c r="Y326" s="42"/>
    </row>
    <row r="327" spans="1:25" s="80" customFormat="1" x14ac:dyDescent="0.2">
      <c r="A327" s="30"/>
      <c r="B327" s="30"/>
      <c r="C327" s="18"/>
      <c r="D327" s="18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8"/>
      <c r="T327" s="7"/>
      <c r="U327" s="7"/>
      <c r="V327" s="7"/>
      <c r="W327" s="42"/>
      <c r="X327" s="42"/>
      <c r="Y327" s="42"/>
    </row>
    <row r="328" spans="1:25" s="80" customFormat="1" x14ac:dyDescent="0.2">
      <c r="A328" s="30"/>
      <c r="B328" s="30"/>
      <c r="C328" s="18"/>
      <c r="D328" s="18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8"/>
      <c r="T328" s="7"/>
      <c r="U328" s="7"/>
      <c r="V328" s="7"/>
      <c r="W328" s="42"/>
      <c r="X328" s="42"/>
      <c r="Y328" s="42"/>
    </row>
    <row r="329" spans="1:25" s="80" customFormat="1" x14ac:dyDescent="0.2">
      <c r="A329" s="30"/>
      <c r="B329" s="30"/>
      <c r="C329" s="18"/>
      <c r="D329" s="18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8"/>
      <c r="T329" s="7"/>
      <c r="U329" s="7"/>
      <c r="V329" s="7"/>
      <c r="W329" s="42"/>
      <c r="X329" s="42"/>
      <c r="Y329" s="42"/>
    </row>
    <row r="330" spans="1:25" s="80" customFormat="1" x14ac:dyDescent="0.2">
      <c r="A330" s="30"/>
      <c r="B330" s="30"/>
      <c r="C330" s="18"/>
      <c r="D330" s="18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8"/>
      <c r="T330" s="7"/>
      <c r="U330" s="7"/>
      <c r="V330" s="7"/>
      <c r="W330" s="42"/>
      <c r="X330" s="42"/>
      <c r="Y330" s="42"/>
    </row>
    <row r="331" spans="1:25" s="80" customFormat="1" x14ac:dyDescent="0.2">
      <c r="A331" s="30"/>
      <c r="B331" s="30"/>
      <c r="C331" s="18"/>
      <c r="D331" s="18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8"/>
      <c r="T331" s="7"/>
      <c r="U331" s="7"/>
      <c r="V331" s="7"/>
      <c r="W331" s="42"/>
      <c r="X331" s="42"/>
      <c r="Y331" s="42"/>
    </row>
    <row r="332" spans="1:25" x14ac:dyDescent="0.2">
      <c r="W332" s="42"/>
      <c r="X332" s="42"/>
      <c r="Y332" s="42"/>
    </row>
    <row r="333" spans="1:25" s="80" customFormat="1" x14ac:dyDescent="0.2">
      <c r="A333" s="30"/>
      <c r="B333" s="30"/>
      <c r="C333" s="18"/>
      <c r="D333" s="18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8"/>
      <c r="T333" s="7"/>
      <c r="U333" s="7"/>
      <c r="V333" s="7"/>
      <c r="W333" s="42"/>
      <c r="X333" s="42"/>
      <c r="Y333" s="42"/>
    </row>
    <row r="334" spans="1:25" s="80" customFormat="1" x14ac:dyDescent="0.2">
      <c r="A334" s="30"/>
      <c r="B334" s="30"/>
      <c r="C334" s="18"/>
      <c r="D334" s="18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8"/>
      <c r="T334" s="7"/>
      <c r="U334" s="7"/>
      <c r="V334" s="7"/>
      <c r="W334" s="42"/>
      <c r="X334" s="42"/>
      <c r="Y334" s="42"/>
    </row>
    <row r="335" spans="1:25" s="80" customFormat="1" x14ac:dyDescent="0.2">
      <c r="A335" s="30"/>
      <c r="B335" s="30"/>
      <c r="C335" s="18"/>
      <c r="D335" s="18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8"/>
      <c r="T335" s="7"/>
      <c r="U335" s="7"/>
      <c r="V335" s="7"/>
      <c r="W335" s="42"/>
      <c r="X335" s="42"/>
      <c r="Y335" s="42"/>
    </row>
    <row r="336" spans="1:25" s="80" customFormat="1" x14ac:dyDescent="0.2">
      <c r="A336" s="30"/>
      <c r="B336" s="30"/>
      <c r="C336" s="18"/>
      <c r="D336" s="1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8"/>
      <c r="T336" s="7"/>
      <c r="U336" s="7"/>
      <c r="V336" s="7"/>
      <c r="W336" s="42"/>
      <c r="X336" s="42"/>
      <c r="Y336" s="42"/>
    </row>
    <row r="337" spans="1:25" s="80" customFormat="1" x14ac:dyDescent="0.2">
      <c r="A337" s="30"/>
      <c r="B337" s="30"/>
      <c r="C337" s="18"/>
      <c r="D337" s="18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8"/>
      <c r="T337" s="7"/>
      <c r="U337" s="7"/>
      <c r="V337" s="7"/>
      <c r="W337" s="42"/>
      <c r="X337" s="42"/>
      <c r="Y337" s="42"/>
    </row>
    <row r="338" spans="1:25" s="80" customFormat="1" x14ac:dyDescent="0.2">
      <c r="A338" s="30"/>
      <c r="B338" s="30"/>
      <c r="C338" s="18"/>
      <c r="D338" s="18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8"/>
      <c r="T338" s="7"/>
      <c r="U338" s="7"/>
      <c r="V338" s="7"/>
      <c r="W338" s="42"/>
      <c r="X338" s="42"/>
      <c r="Y338" s="42"/>
    </row>
    <row r="339" spans="1:25" s="80" customFormat="1" x14ac:dyDescent="0.2">
      <c r="A339" s="30"/>
      <c r="B339" s="30"/>
      <c r="C339" s="18"/>
      <c r="D339" s="18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8"/>
      <c r="T339" s="7"/>
      <c r="U339" s="7"/>
      <c r="V339" s="7"/>
      <c r="W339" s="42"/>
      <c r="X339" s="42"/>
      <c r="Y339" s="42"/>
    </row>
    <row r="340" spans="1:25" s="80" customFormat="1" x14ac:dyDescent="0.2">
      <c r="A340" s="30"/>
      <c r="B340" s="30"/>
      <c r="C340" s="18"/>
      <c r="D340" s="1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8"/>
      <c r="T340" s="7"/>
      <c r="U340" s="7"/>
      <c r="V340" s="7"/>
      <c r="W340" s="42"/>
      <c r="X340" s="42"/>
      <c r="Y340" s="42"/>
    </row>
    <row r="341" spans="1:25" s="80" customFormat="1" x14ac:dyDescent="0.2">
      <c r="A341" s="30"/>
      <c r="B341" s="30"/>
      <c r="C341" s="18"/>
      <c r="D341" s="18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8"/>
      <c r="T341" s="7"/>
      <c r="U341" s="7"/>
      <c r="V341" s="7"/>
      <c r="W341" s="42"/>
      <c r="X341" s="42"/>
      <c r="Y341" s="42"/>
    </row>
    <row r="342" spans="1:25" s="80" customFormat="1" x14ac:dyDescent="0.2">
      <c r="A342" s="30"/>
      <c r="B342" s="30"/>
      <c r="C342" s="18"/>
      <c r="D342" s="18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8"/>
      <c r="T342" s="7"/>
      <c r="U342" s="7"/>
      <c r="V342" s="7"/>
      <c r="W342" s="42"/>
      <c r="X342" s="42"/>
      <c r="Y342" s="42"/>
    </row>
    <row r="343" spans="1:25" s="80" customFormat="1" x14ac:dyDescent="0.2">
      <c r="A343" s="30"/>
      <c r="B343" s="30"/>
      <c r="C343" s="18"/>
      <c r="D343" s="18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8"/>
      <c r="T343" s="7"/>
      <c r="U343" s="7"/>
      <c r="V343" s="7"/>
      <c r="W343" s="42"/>
      <c r="X343" s="42"/>
      <c r="Y343" s="42"/>
    </row>
    <row r="344" spans="1:25" s="80" customFormat="1" x14ac:dyDescent="0.2">
      <c r="A344" s="30"/>
      <c r="B344" s="30"/>
      <c r="C344" s="18"/>
      <c r="D344" s="18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8"/>
      <c r="T344" s="7"/>
      <c r="U344" s="7"/>
      <c r="V344" s="7"/>
      <c r="W344" s="42"/>
      <c r="X344" s="42"/>
      <c r="Y344" s="42"/>
    </row>
    <row r="345" spans="1:25" s="80" customFormat="1" x14ac:dyDescent="0.2">
      <c r="A345" s="30"/>
      <c r="B345" s="30"/>
      <c r="C345" s="18"/>
      <c r="D345" s="18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8"/>
      <c r="T345" s="7"/>
      <c r="U345" s="7"/>
      <c r="V345" s="7"/>
      <c r="W345" s="42"/>
      <c r="X345" s="42"/>
      <c r="Y345" s="42"/>
    </row>
    <row r="346" spans="1:25" s="80" customFormat="1" x14ac:dyDescent="0.2">
      <c r="A346" s="30"/>
      <c r="B346" s="30"/>
      <c r="C346" s="18"/>
      <c r="D346" s="18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8"/>
      <c r="T346" s="7"/>
      <c r="U346" s="7"/>
      <c r="V346" s="7"/>
      <c r="W346" s="42"/>
      <c r="X346" s="42"/>
      <c r="Y346" s="42"/>
    </row>
    <row r="347" spans="1:25" s="80" customFormat="1" x14ac:dyDescent="0.2">
      <c r="A347" s="30"/>
      <c r="B347" s="30"/>
      <c r="C347" s="18"/>
      <c r="D347" s="18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8"/>
      <c r="T347" s="7"/>
      <c r="U347" s="7"/>
      <c r="V347" s="7"/>
      <c r="W347" s="42"/>
      <c r="X347" s="42"/>
      <c r="Y347" s="42"/>
    </row>
    <row r="348" spans="1:25" s="80" customFormat="1" x14ac:dyDescent="0.2">
      <c r="A348" s="30"/>
      <c r="B348" s="30"/>
      <c r="C348" s="18"/>
      <c r="D348" s="18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8"/>
      <c r="T348" s="7"/>
      <c r="U348" s="7"/>
      <c r="V348" s="7"/>
      <c r="W348" s="42"/>
      <c r="X348" s="42"/>
      <c r="Y348" s="42"/>
    </row>
    <row r="349" spans="1:25" s="80" customFormat="1" x14ac:dyDescent="0.2">
      <c r="A349" s="30"/>
      <c r="B349" s="30"/>
      <c r="C349" s="18"/>
      <c r="D349" s="18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8"/>
      <c r="T349" s="7"/>
      <c r="U349" s="7"/>
      <c r="V349" s="7"/>
      <c r="W349" s="42"/>
      <c r="X349" s="42"/>
      <c r="Y349" s="42"/>
    </row>
    <row r="350" spans="1:25" s="80" customFormat="1" x14ac:dyDescent="0.2">
      <c r="A350" s="30"/>
      <c r="B350" s="30"/>
      <c r="C350" s="18"/>
      <c r="D350" s="18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8"/>
      <c r="T350" s="7"/>
      <c r="U350" s="7"/>
      <c r="V350" s="7"/>
      <c r="W350" s="42"/>
      <c r="X350" s="42"/>
      <c r="Y350" s="42"/>
    </row>
    <row r="351" spans="1:25" s="80" customFormat="1" x14ac:dyDescent="0.2">
      <c r="A351" s="30"/>
      <c r="B351" s="30"/>
      <c r="C351" s="18"/>
      <c r="D351" s="18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8"/>
      <c r="T351" s="7"/>
      <c r="U351" s="7"/>
      <c r="V351" s="7"/>
      <c r="W351" s="42"/>
      <c r="X351" s="42"/>
      <c r="Y351" s="42"/>
    </row>
    <row r="352" spans="1:25" s="80" customFormat="1" x14ac:dyDescent="0.2">
      <c r="A352" s="30"/>
      <c r="B352" s="30"/>
      <c r="C352" s="18"/>
      <c r="D352" s="18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8"/>
      <c r="T352" s="7"/>
      <c r="U352" s="7"/>
      <c r="V352" s="7"/>
      <c r="W352" s="42"/>
      <c r="X352" s="42"/>
      <c r="Y352" s="42"/>
    </row>
    <row r="353" spans="1:25" s="80" customFormat="1" x14ac:dyDescent="0.2">
      <c r="A353" s="30"/>
      <c r="B353" s="30"/>
      <c r="C353" s="18"/>
      <c r="D353" s="18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8"/>
      <c r="T353" s="7"/>
      <c r="U353" s="7"/>
      <c r="V353" s="7"/>
      <c r="W353" s="42"/>
      <c r="X353" s="42"/>
      <c r="Y353" s="42"/>
    </row>
    <row r="354" spans="1:25" s="80" customFormat="1" x14ac:dyDescent="0.2">
      <c r="A354" s="30"/>
      <c r="B354" s="30"/>
      <c r="C354" s="18"/>
      <c r="D354" s="18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8"/>
      <c r="T354" s="7"/>
      <c r="U354" s="7"/>
      <c r="V354" s="7"/>
      <c r="W354" s="42"/>
      <c r="X354" s="42"/>
      <c r="Y354" s="42"/>
    </row>
    <row r="355" spans="1:25" s="80" customFormat="1" x14ac:dyDescent="0.2">
      <c r="A355" s="30"/>
      <c r="B355" s="30"/>
      <c r="C355" s="18"/>
      <c r="D355" s="18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8"/>
      <c r="T355" s="7"/>
      <c r="U355" s="7"/>
      <c r="V355" s="7"/>
      <c r="W355" s="42"/>
      <c r="X355" s="42"/>
      <c r="Y355" s="42"/>
    </row>
    <row r="356" spans="1:25" s="80" customFormat="1" x14ac:dyDescent="0.2">
      <c r="A356" s="30"/>
      <c r="B356" s="30"/>
      <c r="C356" s="18"/>
      <c r="D356" s="18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8"/>
      <c r="T356" s="7"/>
      <c r="U356" s="7"/>
      <c r="V356" s="7"/>
      <c r="W356" s="42"/>
      <c r="X356" s="42"/>
      <c r="Y356" s="42"/>
    </row>
    <row r="357" spans="1:25" s="80" customFormat="1" x14ac:dyDescent="0.2">
      <c r="A357" s="30"/>
      <c r="B357" s="30"/>
      <c r="C357" s="18"/>
      <c r="D357" s="18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8"/>
      <c r="T357" s="7"/>
      <c r="U357" s="7"/>
      <c r="V357" s="7"/>
      <c r="W357" s="42"/>
      <c r="X357" s="42"/>
      <c r="Y357" s="42"/>
    </row>
    <row r="358" spans="1:25" s="80" customFormat="1" x14ac:dyDescent="0.2">
      <c r="A358" s="30"/>
      <c r="B358" s="30"/>
      <c r="C358" s="18"/>
      <c r="D358" s="18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8"/>
      <c r="T358" s="7"/>
      <c r="U358" s="7"/>
      <c r="V358" s="7"/>
      <c r="W358" s="42"/>
      <c r="X358" s="42"/>
      <c r="Y358" s="42"/>
    </row>
    <row r="359" spans="1:25" s="80" customFormat="1" x14ac:dyDescent="0.2">
      <c r="A359" s="30"/>
      <c r="B359" s="30"/>
      <c r="C359" s="18"/>
      <c r="D359" s="1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8"/>
      <c r="T359" s="7"/>
      <c r="U359" s="7"/>
      <c r="V359" s="7"/>
      <c r="W359" s="42"/>
      <c r="X359" s="42"/>
      <c r="Y359" s="42"/>
    </row>
    <row r="360" spans="1:25" s="80" customFormat="1" x14ac:dyDescent="0.2">
      <c r="A360" s="30"/>
      <c r="B360" s="30"/>
      <c r="C360" s="18"/>
      <c r="D360" s="18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8"/>
      <c r="T360" s="7"/>
      <c r="U360" s="7"/>
      <c r="V360" s="7"/>
      <c r="W360" s="42"/>
      <c r="X360" s="42"/>
      <c r="Y360" s="42"/>
    </row>
    <row r="361" spans="1:25" s="80" customFormat="1" x14ac:dyDescent="0.2">
      <c r="A361" s="30"/>
      <c r="B361" s="30"/>
      <c r="C361" s="18"/>
      <c r="D361" s="1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8"/>
      <c r="T361" s="7"/>
      <c r="U361" s="7"/>
      <c r="V361" s="7"/>
      <c r="W361" s="42"/>
      <c r="X361" s="42"/>
      <c r="Y361" s="42"/>
    </row>
    <row r="362" spans="1:25" s="80" customFormat="1" x14ac:dyDescent="0.2">
      <c r="A362" s="30"/>
      <c r="B362" s="30"/>
      <c r="C362" s="18"/>
      <c r="D362" s="1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8"/>
      <c r="T362" s="7"/>
      <c r="U362" s="7"/>
      <c r="V362" s="7"/>
      <c r="W362" s="42"/>
      <c r="X362" s="42"/>
      <c r="Y362" s="42"/>
    </row>
    <row r="363" spans="1:25" s="80" customFormat="1" x14ac:dyDescent="0.2">
      <c r="A363" s="30"/>
      <c r="B363" s="30"/>
      <c r="C363" s="18"/>
      <c r="D363" s="18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8"/>
      <c r="T363" s="7"/>
      <c r="U363" s="7"/>
      <c r="V363" s="7"/>
      <c r="W363" s="42"/>
      <c r="X363" s="42"/>
      <c r="Y363" s="42"/>
    </row>
    <row r="364" spans="1:25" s="80" customFormat="1" x14ac:dyDescent="0.2">
      <c r="A364" s="30"/>
      <c r="B364" s="30"/>
      <c r="C364" s="18"/>
      <c r="D364" s="18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8"/>
      <c r="T364" s="7"/>
      <c r="U364" s="7"/>
      <c r="V364" s="7"/>
      <c r="W364" s="42"/>
      <c r="X364" s="42"/>
      <c r="Y364" s="42"/>
    </row>
    <row r="365" spans="1:25" s="80" customFormat="1" x14ac:dyDescent="0.2">
      <c r="A365" s="30"/>
      <c r="B365" s="30"/>
      <c r="C365" s="18"/>
      <c r="D365" s="18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8"/>
      <c r="T365" s="7"/>
      <c r="U365" s="7"/>
      <c r="V365" s="7"/>
      <c r="W365" s="42"/>
      <c r="X365" s="42"/>
      <c r="Y365" s="42"/>
    </row>
    <row r="366" spans="1:25" s="80" customFormat="1" x14ac:dyDescent="0.2">
      <c r="A366" s="30"/>
      <c r="B366" s="30"/>
      <c r="C366" s="18"/>
      <c r="D366" s="18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8"/>
      <c r="T366" s="7"/>
      <c r="U366" s="7"/>
      <c r="V366" s="7"/>
      <c r="W366" s="42"/>
      <c r="X366" s="42"/>
      <c r="Y366" s="42"/>
    </row>
    <row r="367" spans="1:25" s="80" customFormat="1" x14ac:dyDescent="0.2">
      <c r="A367" s="30"/>
      <c r="B367" s="30"/>
      <c r="C367" s="18"/>
      <c r="D367" s="18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8"/>
      <c r="T367" s="7"/>
      <c r="U367" s="7"/>
      <c r="V367" s="7"/>
      <c r="W367" s="42"/>
      <c r="X367" s="42"/>
      <c r="Y367" s="42"/>
    </row>
    <row r="368" spans="1:25" s="80" customFormat="1" x14ac:dyDescent="0.2">
      <c r="A368" s="30"/>
      <c r="B368" s="30"/>
      <c r="C368" s="18"/>
      <c r="D368" s="18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8"/>
      <c r="T368" s="7"/>
      <c r="U368" s="7"/>
      <c r="V368" s="7"/>
      <c r="W368" s="42"/>
      <c r="X368" s="42"/>
      <c r="Y368" s="42"/>
    </row>
    <row r="369" spans="1:25" s="80" customFormat="1" x14ac:dyDescent="0.2">
      <c r="A369" s="30"/>
      <c r="B369" s="30"/>
      <c r="C369" s="18"/>
      <c r="D369" s="18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8"/>
      <c r="T369" s="7"/>
      <c r="U369" s="7"/>
      <c r="V369" s="7"/>
      <c r="W369" s="42"/>
      <c r="X369" s="42"/>
      <c r="Y369" s="42"/>
    </row>
    <row r="370" spans="1:25" s="80" customFormat="1" x14ac:dyDescent="0.2">
      <c r="A370" s="30"/>
      <c r="B370" s="30"/>
      <c r="C370" s="18"/>
      <c r="D370" s="1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8"/>
      <c r="T370" s="7"/>
      <c r="U370" s="7"/>
      <c r="V370" s="7"/>
      <c r="W370" s="42"/>
      <c r="X370" s="42"/>
      <c r="Y370" s="42"/>
    </row>
    <row r="371" spans="1:25" s="80" customFormat="1" x14ac:dyDescent="0.2">
      <c r="A371" s="30"/>
      <c r="B371" s="30"/>
      <c r="C371" s="18"/>
      <c r="D371" s="18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8"/>
      <c r="T371" s="7"/>
      <c r="U371" s="7"/>
      <c r="V371" s="7"/>
      <c r="W371" s="42"/>
      <c r="X371" s="42"/>
      <c r="Y371" s="42"/>
    </row>
    <row r="372" spans="1:25" s="80" customFormat="1" x14ac:dyDescent="0.2">
      <c r="A372" s="30"/>
      <c r="B372" s="30"/>
      <c r="C372" s="18"/>
      <c r="D372" s="18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8"/>
      <c r="T372" s="7"/>
      <c r="U372" s="7"/>
      <c r="V372" s="7"/>
      <c r="W372" s="42"/>
      <c r="X372" s="42"/>
      <c r="Y372" s="42"/>
    </row>
    <row r="373" spans="1:25" s="80" customFormat="1" x14ac:dyDescent="0.2">
      <c r="A373" s="30"/>
      <c r="B373" s="30"/>
      <c r="C373" s="18"/>
      <c r="D373" s="18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8"/>
      <c r="T373" s="7"/>
      <c r="U373" s="7"/>
      <c r="V373" s="7"/>
      <c r="W373" s="42"/>
      <c r="X373" s="42"/>
      <c r="Y373" s="42"/>
    </row>
    <row r="374" spans="1:25" s="80" customFormat="1" x14ac:dyDescent="0.2">
      <c r="A374" s="30"/>
      <c r="B374" s="30"/>
      <c r="C374" s="18"/>
      <c r="D374" s="18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8"/>
      <c r="T374" s="7"/>
      <c r="U374" s="7"/>
      <c r="V374" s="7"/>
      <c r="W374" s="42"/>
      <c r="X374" s="42"/>
      <c r="Y374" s="42"/>
    </row>
    <row r="375" spans="1:25" s="80" customFormat="1" x14ac:dyDescent="0.2">
      <c r="A375" s="30"/>
      <c r="B375" s="30"/>
      <c r="C375" s="18"/>
      <c r="D375" s="1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8"/>
      <c r="T375" s="7"/>
      <c r="U375" s="7"/>
      <c r="V375" s="7"/>
      <c r="W375" s="42"/>
      <c r="X375" s="42"/>
      <c r="Y375" s="42"/>
    </row>
    <row r="376" spans="1:25" s="80" customFormat="1" x14ac:dyDescent="0.2">
      <c r="A376" s="30"/>
      <c r="B376" s="30"/>
      <c r="C376" s="18"/>
      <c r="D376" s="18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8"/>
      <c r="T376" s="7"/>
      <c r="U376" s="7"/>
      <c r="V376" s="7"/>
      <c r="W376" s="42"/>
      <c r="X376" s="42"/>
      <c r="Y376" s="42"/>
    </row>
    <row r="377" spans="1:25" s="80" customFormat="1" x14ac:dyDescent="0.2">
      <c r="A377" s="30"/>
      <c r="B377" s="30"/>
      <c r="C377" s="18"/>
      <c r="D377" s="18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8"/>
      <c r="T377" s="7"/>
      <c r="U377" s="7"/>
      <c r="V377" s="7"/>
      <c r="W377" s="42"/>
      <c r="X377" s="42"/>
      <c r="Y377" s="42"/>
    </row>
    <row r="378" spans="1:25" x14ac:dyDescent="0.2">
      <c r="W378" s="42"/>
      <c r="X378" s="42"/>
      <c r="Y378" s="42"/>
    </row>
    <row r="379" spans="1:25" s="80" customFormat="1" x14ac:dyDescent="0.2">
      <c r="A379" s="30"/>
      <c r="B379" s="30"/>
      <c r="C379" s="18"/>
      <c r="D379" s="1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8"/>
      <c r="T379" s="7"/>
      <c r="U379" s="7"/>
      <c r="V379" s="7"/>
      <c r="W379" s="42"/>
      <c r="X379" s="42"/>
      <c r="Y379" s="42"/>
    </row>
    <row r="380" spans="1:25" s="80" customFormat="1" x14ac:dyDescent="0.2">
      <c r="A380" s="30"/>
      <c r="B380" s="30"/>
      <c r="C380" s="18"/>
      <c r="D380" s="1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8"/>
      <c r="T380" s="7"/>
      <c r="U380" s="7"/>
      <c r="V380" s="7"/>
      <c r="W380" s="42"/>
      <c r="X380" s="42"/>
      <c r="Y380" s="42"/>
    </row>
    <row r="381" spans="1:25" s="80" customFormat="1" x14ac:dyDescent="0.2">
      <c r="A381" s="30"/>
      <c r="B381" s="30"/>
      <c r="C381" s="18"/>
      <c r="D381" s="1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8"/>
      <c r="T381" s="7"/>
      <c r="U381" s="7"/>
      <c r="V381" s="7"/>
      <c r="W381" s="42"/>
      <c r="X381" s="42"/>
      <c r="Y381" s="42"/>
    </row>
    <row r="382" spans="1:25" s="80" customFormat="1" x14ac:dyDescent="0.2">
      <c r="A382" s="30"/>
      <c r="B382" s="30"/>
      <c r="C382" s="18"/>
      <c r="D382" s="1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8"/>
      <c r="T382" s="7"/>
      <c r="U382" s="7"/>
      <c r="V382" s="7"/>
      <c r="W382" s="42"/>
      <c r="X382" s="42"/>
      <c r="Y382" s="42"/>
    </row>
    <row r="383" spans="1:25" s="80" customFormat="1" x14ac:dyDescent="0.2">
      <c r="A383" s="30"/>
      <c r="B383" s="30"/>
      <c r="C383" s="18"/>
      <c r="D383" s="1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8"/>
      <c r="T383" s="7"/>
      <c r="U383" s="7"/>
      <c r="V383" s="7"/>
      <c r="W383" s="42"/>
      <c r="X383" s="42"/>
      <c r="Y383" s="42"/>
    </row>
    <row r="384" spans="1:25" s="80" customFormat="1" x14ac:dyDescent="0.2">
      <c r="A384" s="30"/>
      <c r="B384" s="30"/>
      <c r="C384" s="18"/>
      <c r="D384" s="1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8"/>
      <c r="T384" s="7"/>
      <c r="U384" s="7"/>
      <c r="V384" s="7"/>
      <c r="W384" s="42"/>
      <c r="X384" s="42"/>
      <c r="Y384" s="42"/>
    </row>
    <row r="385" spans="1:25" s="80" customFormat="1" x14ac:dyDescent="0.2">
      <c r="A385" s="30"/>
      <c r="B385" s="30"/>
      <c r="C385" s="18"/>
      <c r="D385" s="1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8"/>
      <c r="T385" s="7"/>
      <c r="U385" s="7"/>
      <c r="V385" s="7"/>
      <c r="W385" s="42"/>
      <c r="X385" s="42"/>
      <c r="Y385" s="42"/>
    </row>
    <row r="386" spans="1:25" s="80" customFormat="1" x14ac:dyDescent="0.2">
      <c r="A386" s="30"/>
      <c r="B386" s="30"/>
      <c r="C386" s="18"/>
      <c r="D386" s="1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8"/>
      <c r="T386" s="7"/>
      <c r="U386" s="7"/>
      <c r="V386" s="7"/>
      <c r="W386" s="42"/>
      <c r="X386" s="42"/>
      <c r="Y386" s="42"/>
    </row>
    <row r="387" spans="1:25" s="80" customFormat="1" x14ac:dyDescent="0.2">
      <c r="A387" s="30"/>
      <c r="B387" s="30"/>
      <c r="C387" s="18"/>
      <c r="D387" s="1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8"/>
      <c r="T387" s="7"/>
      <c r="U387" s="7"/>
      <c r="V387" s="7"/>
      <c r="W387" s="42"/>
      <c r="X387" s="42"/>
      <c r="Y387" s="42"/>
    </row>
    <row r="388" spans="1:25" s="80" customFormat="1" x14ac:dyDescent="0.2">
      <c r="A388" s="30"/>
      <c r="B388" s="30"/>
      <c r="C388" s="18"/>
      <c r="D388" s="1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8"/>
      <c r="T388" s="7"/>
      <c r="U388" s="7"/>
      <c r="V388" s="7"/>
      <c r="W388" s="42"/>
      <c r="X388" s="42"/>
      <c r="Y388" s="42"/>
    </row>
    <row r="389" spans="1:25" s="80" customFormat="1" x14ac:dyDescent="0.2">
      <c r="A389" s="30"/>
      <c r="B389" s="30"/>
      <c r="C389" s="18"/>
      <c r="D389" s="1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8"/>
      <c r="T389" s="7"/>
      <c r="U389" s="7"/>
      <c r="V389" s="7"/>
      <c r="W389" s="42"/>
      <c r="X389" s="42"/>
      <c r="Y389" s="42"/>
    </row>
    <row r="390" spans="1:25" s="80" customFormat="1" x14ac:dyDescent="0.2">
      <c r="A390" s="30"/>
      <c r="B390" s="30"/>
      <c r="C390" s="18"/>
      <c r="D390" s="1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8"/>
      <c r="T390" s="7"/>
      <c r="U390" s="7"/>
      <c r="V390" s="7"/>
      <c r="W390" s="42"/>
      <c r="X390" s="42"/>
      <c r="Y390" s="42"/>
    </row>
    <row r="391" spans="1:25" s="80" customFormat="1" x14ac:dyDescent="0.2">
      <c r="A391" s="30"/>
      <c r="B391" s="30"/>
      <c r="C391" s="18"/>
      <c r="D391" s="1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8"/>
      <c r="T391" s="7"/>
      <c r="U391" s="7"/>
      <c r="V391" s="7"/>
      <c r="W391" s="42"/>
      <c r="X391" s="42"/>
      <c r="Y391" s="42"/>
    </row>
    <row r="392" spans="1:25" s="80" customFormat="1" x14ac:dyDescent="0.2">
      <c r="A392" s="30"/>
      <c r="B392" s="30"/>
      <c r="C392" s="18"/>
      <c r="D392" s="1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8"/>
      <c r="T392" s="7"/>
      <c r="U392" s="7"/>
      <c r="V392" s="7"/>
      <c r="W392" s="42"/>
      <c r="X392" s="42"/>
      <c r="Y392" s="42"/>
    </row>
    <row r="393" spans="1:25" s="80" customFormat="1" x14ac:dyDescent="0.2">
      <c r="A393" s="30"/>
      <c r="B393" s="30"/>
      <c r="C393" s="18"/>
      <c r="D393" s="1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8"/>
      <c r="T393" s="7"/>
      <c r="U393" s="7"/>
      <c r="V393" s="7"/>
      <c r="W393" s="42"/>
      <c r="X393" s="42"/>
      <c r="Y393" s="42"/>
    </row>
    <row r="394" spans="1:25" s="80" customFormat="1" x14ac:dyDescent="0.2">
      <c r="A394" s="30"/>
      <c r="B394" s="30"/>
      <c r="C394" s="18"/>
      <c r="D394" s="1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8"/>
      <c r="T394" s="7"/>
      <c r="U394" s="7"/>
      <c r="V394" s="7"/>
      <c r="W394" s="42"/>
      <c r="X394" s="42"/>
      <c r="Y394" s="42"/>
    </row>
    <row r="395" spans="1:25" s="80" customFormat="1" x14ac:dyDescent="0.2">
      <c r="A395" s="30"/>
      <c r="B395" s="30"/>
      <c r="C395" s="18"/>
      <c r="D395" s="1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8"/>
      <c r="T395" s="7"/>
      <c r="U395" s="7"/>
      <c r="V395" s="7"/>
      <c r="W395" s="42"/>
      <c r="X395" s="42"/>
      <c r="Y395" s="42"/>
    </row>
    <row r="396" spans="1:25" s="80" customFormat="1" x14ac:dyDescent="0.2">
      <c r="A396" s="30"/>
      <c r="B396" s="30"/>
      <c r="C396" s="18"/>
      <c r="D396" s="1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8"/>
      <c r="T396" s="7"/>
      <c r="U396" s="7"/>
      <c r="V396" s="7"/>
      <c r="W396" s="42"/>
      <c r="X396" s="42"/>
      <c r="Y396" s="42"/>
    </row>
    <row r="397" spans="1:25" s="80" customFormat="1" x14ac:dyDescent="0.2">
      <c r="A397" s="30"/>
      <c r="B397" s="30"/>
      <c r="C397" s="18"/>
      <c r="D397" s="1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8"/>
      <c r="T397" s="7"/>
      <c r="U397" s="7"/>
      <c r="V397" s="7"/>
      <c r="W397" s="42"/>
      <c r="X397" s="42"/>
      <c r="Y397" s="42"/>
    </row>
    <row r="398" spans="1:25" s="80" customFormat="1" x14ac:dyDescent="0.2">
      <c r="A398" s="30"/>
      <c r="B398" s="30"/>
      <c r="C398" s="18"/>
      <c r="D398" s="1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8"/>
      <c r="T398" s="7"/>
      <c r="U398" s="7"/>
      <c r="V398" s="7"/>
      <c r="W398" s="42"/>
      <c r="X398" s="42"/>
      <c r="Y398" s="42"/>
    </row>
    <row r="399" spans="1:25" s="80" customFormat="1" x14ac:dyDescent="0.2">
      <c r="A399" s="30"/>
      <c r="B399" s="30"/>
      <c r="C399" s="18"/>
      <c r="D399" s="1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8"/>
      <c r="T399" s="7"/>
      <c r="U399" s="7"/>
      <c r="V399" s="7"/>
      <c r="W399" s="42"/>
      <c r="X399" s="42"/>
      <c r="Y399" s="42"/>
    </row>
    <row r="400" spans="1:25" s="80" customFormat="1" x14ac:dyDescent="0.2">
      <c r="A400" s="30"/>
      <c r="B400" s="30"/>
      <c r="C400" s="18"/>
      <c r="D400" s="1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8"/>
      <c r="T400" s="7"/>
      <c r="U400" s="7"/>
      <c r="V400" s="7"/>
      <c r="W400" s="42"/>
      <c r="X400" s="42"/>
      <c r="Y400" s="42"/>
    </row>
    <row r="401" spans="1:25" s="80" customFormat="1" x14ac:dyDescent="0.2">
      <c r="A401" s="30"/>
      <c r="B401" s="30"/>
      <c r="C401" s="18"/>
      <c r="D401" s="1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8"/>
      <c r="T401" s="7"/>
      <c r="U401" s="7"/>
      <c r="V401" s="7"/>
      <c r="W401" s="42"/>
      <c r="X401" s="42"/>
      <c r="Y401" s="42"/>
    </row>
    <row r="402" spans="1:25" s="80" customFormat="1" x14ac:dyDescent="0.2">
      <c r="A402" s="30"/>
      <c r="B402" s="30"/>
      <c r="C402" s="18"/>
      <c r="D402" s="1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8"/>
      <c r="T402" s="7"/>
      <c r="U402" s="7"/>
      <c r="V402" s="7"/>
      <c r="W402" s="42"/>
      <c r="X402" s="42"/>
      <c r="Y402" s="42"/>
    </row>
    <row r="403" spans="1:25" s="80" customFormat="1" x14ac:dyDescent="0.2">
      <c r="A403" s="30"/>
      <c r="B403" s="30"/>
      <c r="C403" s="18"/>
      <c r="D403" s="1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8"/>
      <c r="T403" s="7"/>
      <c r="U403" s="7"/>
      <c r="V403" s="7"/>
      <c r="W403" s="42"/>
      <c r="X403" s="42"/>
      <c r="Y403" s="42"/>
    </row>
    <row r="404" spans="1:25" s="80" customFormat="1" x14ac:dyDescent="0.2">
      <c r="A404" s="30"/>
      <c r="B404" s="30"/>
      <c r="C404" s="18"/>
      <c r="D404" s="1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8"/>
      <c r="T404" s="7"/>
      <c r="U404" s="7"/>
      <c r="V404" s="7"/>
      <c r="W404" s="42"/>
      <c r="X404" s="42"/>
      <c r="Y404" s="42"/>
    </row>
    <row r="405" spans="1:25" s="80" customFormat="1" x14ac:dyDescent="0.2">
      <c r="A405" s="30"/>
      <c r="B405" s="30"/>
      <c r="C405" s="18"/>
      <c r="D405" s="1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8"/>
      <c r="T405" s="7"/>
      <c r="U405" s="7"/>
      <c r="V405" s="7"/>
      <c r="W405" s="42"/>
      <c r="X405" s="42"/>
      <c r="Y405" s="42"/>
    </row>
    <row r="406" spans="1:25" s="80" customFormat="1" x14ac:dyDescent="0.2">
      <c r="A406" s="30"/>
      <c r="B406" s="30"/>
      <c r="C406" s="18"/>
      <c r="D406" s="1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8"/>
      <c r="T406" s="7"/>
      <c r="U406" s="7"/>
      <c r="V406" s="7"/>
      <c r="W406" s="42"/>
      <c r="X406" s="42"/>
      <c r="Y406" s="42"/>
    </row>
    <row r="407" spans="1:25" s="80" customFormat="1" x14ac:dyDescent="0.2">
      <c r="A407" s="30"/>
      <c r="B407" s="30"/>
      <c r="C407" s="18"/>
      <c r="D407" s="1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8"/>
      <c r="T407" s="7"/>
      <c r="U407" s="7"/>
      <c r="V407" s="7"/>
      <c r="W407" s="42"/>
      <c r="X407" s="42"/>
      <c r="Y407" s="42"/>
    </row>
    <row r="408" spans="1:25" s="80" customFormat="1" x14ac:dyDescent="0.2">
      <c r="A408" s="30"/>
      <c r="B408" s="30"/>
      <c r="C408" s="18"/>
      <c r="D408" s="1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8"/>
      <c r="T408" s="7"/>
      <c r="U408" s="7"/>
      <c r="V408" s="7"/>
      <c r="W408" s="42"/>
      <c r="X408" s="42"/>
      <c r="Y408" s="42"/>
    </row>
    <row r="409" spans="1:25" s="80" customFormat="1" x14ac:dyDescent="0.2">
      <c r="A409" s="30"/>
      <c r="B409" s="30"/>
      <c r="C409" s="18"/>
      <c r="D409" s="1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8"/>
      <c r="T409" s="7"/>
      <c r="U409" s="7"/>
      <c r="V409" s="7"/>
      <c r="W409" s="42"/>
      <c r="X409" s="42"/>
      <c r="Y409" s="42"/>
    </row>
    <row r="410" spans="1:25" s="80" customFormat="1" x14ac:dyDescent="0.2">
      <c r="A410" s="30"/>
      <c r="B410" s="30"/>
      <c r="C410" s="18"/>
      <c r="D410" s="1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8"/>
      <c r="T410" s="7"/>
      <c r="U410" s="7"/>
      <c r="V410" s="7"/>
      <c r="W410" s="42"/>
      <c r="X410" s="42"/>
      <c r="Y410" s="42"/>
    </row>
    <row r="411" spans="1:25" s="80" customFormat="1" x14ac:dyDescent="0.2">
      <c r="A411" s="30"/>
      <c r="B411" s="30"/>
      <c r="C411" s="18"/>
      <c r="D411" s="1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8"/>
      <c r="T411" s="7"/>
      <c r="U411" s="7"/>
      <c r="V411" s="7"/>
      <c r="W411" s="42"/>
      <c r="X411" s="42"/>
      <c r="Y411" s="42"/>
    </row>
    <row r="412" spans="1:25" s="80" customFormat="1" x14ac:dyDescent="0.2">
      <c r="A412" s="30"/>
      <c r="B412" s="30"/>
      <c r="C412" s="18"/>
      <c r="D412" s="1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8"/>
      <c r="T412" s="7"/>
      <c r="U412" s="7"/>
      <c r="V412" s="7"/>
      <c r="W412" s="42"/>
      <c r="X412" s="42"/>
      <c r="Y412" s="42"/>
    </row>
    <row r="413" spans="1:25" s="80" customFormat="1" x14ac:dyDescent="0.2">
      <c r="A413" s="30"/>
      <c r="B413" s="30"/>
      <c r="C413" s="18"/>
      <c r="D413" s="1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8"/>
      <c r="T413" s="7"/>
      <c r="U413" s="7"/>
      <c r="V413" s="7"/>
      <c r="W413" s="42"/>
      <c r="X413" s="42"/>
      <c r="Y413" s="42"/>
    </row>
    <row r="414" spans="1:25" x14ac:dyDescent="0.2">
      <c r="W414" s="42"/>
      <c r="X414" s="42"/>
      <c r="Y414" s="42"/>
    </row>
    <row r="415" spans="1:25" s="80" customFormat="1" x14ac:dyDescent="0.2">
      <c r="A415" s="30"/>
      <c r="B415" s="30"/>
      <c r="C415" s="18"/>
      <c r="D415" s="1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8"/>
      <c r="T415" s="7"/>
      <c r="U415" s="7"/>
      <c r="V415" s="7"/>
      <c r="W415" s="42"/>
      <c r="X415" s="42"/>
      <c r="Y415" s="42"/>
    </row>
    <row r="416" spans="1:25" s="80" customFormat="1" x14ac:dyDescent="0.2">
      <c r="A416" s="30"/>
      <c r="B416" s="30"/>
      <c r="C416" s="18"/>
      <c r="D416" s="1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8"/>
      <c r="T416" s="7"/>
      <c r="U416" s="7"/>
      <c r="V416" s="7"/>
      <c r="W416" s="42"/>
      <c r="X416" s="42"/>
      <c r="Y416" s="42"/>
    </row>
    <row r="417" spans="1:25" s="80" customFormat="1" x14ac:dyDescent="0.2">
      <c r="A417" s="30"/>
      <c r="B417" s="30"/>
      <c r="C417" s="18"/>
      <c r="D417" s="1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8"/>
      <c r="T417" s="7"/>
      <c r="U417" s="7"/>
      <c r="V417" s="7"/>
      <c r="W417" s="42"/>
      <c r="X417" s="42"/>
      <c r="Y417" s="17"/>
    </row>
    <row r="418" spans="1:25" s="80" customFormat="1" x14ac:dyDescent="0.2">
      <c r="A418" s="30"/>
      <c r="B418" s="30"/>
      <c r="C418" s="18"/>
      <c r="D418" s="1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8"/>
      <c r="T418" s="7"/>
      <c r="U418" s="7"/>
      <c r="V418" s="7"/>
      <c r="W418" s="42"/>
      <c r="X418" s="42"/>
      <c r="Y418" s="17"/>
    </row>
    <row r="419" spans="1:25" s="80" customFormat="1" x14ac:dyDescent="0.2">
      <c r="A419" s="30"/>
      <c r="B419" s="30"/>
      <c r="C419" s="18"/>
      <c r="D419" s="1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8"/>
      <c r="T419" s="7"/>
      <c r="U419" s="7"/>
      <c r="V419" s="7"/>
      <c r="W419" s="42"/>
      <c r="X419" s="42"/>
      <c r="Y419" s="17"/>
    </row>
  </sheetData>
  <sheetProtection algorithmName="SHA-512" hashValue="jNSMKI80eEgXo4ZfB4ZPY/EBMfhnU8tG9j47I1VbAeC4HL0KHhBkTzl37Sgy2CiSl/dyjXL/f7M5I43kU/fYqw==" saltValue="HrMy2nTIF77cgHdjK5vw4A==" spinCount="100000" sheet="1" formatCells="0" formatColumns="0" formatRows="0" insertColumns="0" insertRows="0" insertHyperlinks="0" deleteColumns="0" deleteRows="0" selectLockedCells="1" sort="0" autoFilter="0" pivotTables="0"/>
  <dataConsolidate/>
  <mergeCells count="16">
    <mergeCell ref="J22:K22"/>
    <mergeCell ref="C6:E6"/>
    <mergeCell ref="B23:E23"/>
    <mergeCell ref="J12:K12"/>
    <mergeCell ref="C7:E7"/>
    <mergeCell ref="C8:E8"/>
    <mergeCell ref="C9:E9"/>
    <mergeCell ref="C10:E10"/>
    <mergeCell ref="J15:K15"/>
    <mergeCell ref="J16:K16"/>
    <mergeCell ref="J13:K13"/>
    <mergeCell ref="J14:K14"/>
    <mergeCell ref="J19:K19"/>
    <mergeCell ref="J20:K20"/>
    <mergeCell ref="J17:K17"/>
    <mergeCell ref="J18:K18"/>
  </mergeCells>
  <phoneticPr fontId="37" type="noConversion"/>
  <dataValidations xWindow="238" yWindow="309" count="11">
    <dataValidation type="list" allowBlank="1" showInputMessage="1" showErrorMessage="1" sqref="C9:E9" xr:uid="{00000000-0002-0000-0000-000000000000}">
      <formula1>Action</formula1>
    </dataValidation>
    <dataValidation type="list" allowBlank="1" showInputMessage="1" showErrorMessage="1" sqref="Y36:Y38 C13:C20" xr:uid="{00000000-0002-0000-0000-000003000000}">
      <formula1>#REF!</formula1>
    </dataValidation>
    <dataValidation type="list" allowBlank="1" showInputMessage="1" showErrorMessage="1" sqref="Y196:Y197 Y193:Y194 Y199:Y200 Y187:Y188 Y190:Y191" xr:uid="{00000000-0002-0000-0000-000004000000}">
      <formula1>INDIRECT(SUBSTITUTE(#REF!," ","_"))</formula1>
    </dataValidation>
    <dataValidation type="list" allowBlank="1" showInputMessage="1" showErrorMessage="1" sqref="C10:E10" xr:uid="{00000000-0002-0000-0000-000005000000}">
      <formula1>Allocation</formula1>
    </dataValidation>
    <dataValidation type="list" allowBlank="1" showInputMessage="1" showErrorMessage="1" sqref="C7:E7" xr:uid="{00000000-0002-0000-0000-000006000000}">
      <formula1>list_level1</formula1>
    </dataValidation>
    <dataValidation type="list" allowBlank="1" showInputMessage="1" showErrorMessage="1" sqref="B13:B20" xr:uid="{00000000-0002-0000-0000-000007000000}">
      <formula1>list_level2</formula1>
    </dataValidation>
    <dataValidation type="list" allowBlank="1" showInputMessage="1" showErrorMessage="1" sqref="K9" xr:uid="{00000000-0002-0000-0000-000008000000}">
      <formula1>Dates</formula1>
    </dataValidation>
    <dataValidation type="list" allowBlank="1" showInputMessage="1" showErrorMessage="1" sqref="E13:E20" xr:uid="{00000000-0002-0000-0000-000009000000}">
      <formula1>list_level3</formula1>
    </dataValidation>
    <dataValidation type="list" allowBlank="1" showInputMessage="1" showErrorMessage="1" sqref="I13:I20" xr:uid="{F3EC59B4-D4E2-45CF-B358-DA5465188A7C}">
      <formula1>AccountType</formula1>
    </dataValidation>
    <dataValidation type="list" allowBlank="1" showInputMessage="1" showErrorMessage="1" sqref="C6:E6" xr:uid="{CCC5F714-528B-422E-BB14-E867713476F3}">
      <formula1>fiscalyear</formula1>
    </dataValidation>
    <dataValidation type="list" allowBlank="1" showErrorMessage="1" sqref="G13:G20" xr:uid="{54DFF67E-9CBE-418A-9164-0B455AC09A70}">
      <formula1>_xlfn.ANCHORARRAY($W$13)</formula1>
    </dataValidation>
  </dataValidations>
  <hyperlinks>
    <hyperlink ref="K5" r:id="rId1" xr:uid="{00000000-0004-0000-0000-000000000000}"/>
  </hyperlinks>
  <printOptions horizontalCentered="1"/>
  <pageMargins left="0" right="0" top="0.65" bottom="0.69" header="0.44" footer="0.5"/>
  <pageSetup scale="44" orientation="landscape" r:id="rId2"/>
  <headerFooter alignWithMargins="0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238" yWindow="309" count="3">
        <x14:dataValidation type="list" allowBlank="1" showErrorMessage="1" xr:uid="{2E7FBB87-9754-435E-8735-270A748BA2FA}">
          <x14:formula1>
            <xm:f>OFFSET(MPCodeList!$Q$2,MATCH($U13,MPCodeList!$Q$2:$Q$141,0)-1,1,COUNTIF(MPCodeList!$Q$2:$Q$141,$U13),1)</xm:f>
          </x14:formula1>
          <xm:sqref>F13:F20</xm:sqref>
        </x14:dataValidation>
        <x14:dataValidation type="list" allowBlank="1" showInputMessage="1" showErrorMessage="1" xr:uid="{443A1319-FB73-4E65-94F0-807922925A74}">
          <x14:formula1>
            <xm:f>OFFSET(MPCodeList!$Q$2,MATCH($U13,MPCodeList!$Q$2:$Q$141,0)-1,1,COUNTIF(MPCodeList!$Q$2:$Q$141,$U13),1)</xm:f>
          </x14:formula1>
          <xm:sqref>F13:F20</xm:sqref>
        </x14:dataValidation>
        <x14:dataValidation type="list" allowBlank="1" showErrorMessage="1" xr:uid="{24DE713A-E85B-4BE3-8C06-A78147AD014D}">
          <x14:formula1>
            <xm:f>OFFSET(OptionalCodes!$B$2,MATCH($G13,OptionalCodes!$B$2:$B$62,0)-1,1,COUNTIF(OptionalCodes!$B$2:$B$62,$G13),1)</xm:f>
          </x14:formula1>
          <xm:sqref>H13:H20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5BD0-1776-40E8-A03F-5AFEE653CFA7}">
  <dimension ref="A3:M6"/>
  <sheetViews>
    <sheetView workbookViewId="0"/>
  </sheetViews>
  <sheetFormatPr defaultColWidth="22.28515625" defaultRowHeight="12.75" x14ac:dyDescent="0.2"/>
  <cols>
    <col min="1" max="1" width="20" bestFit="1" customWidth="1"/>
    <col min="2" max="2" width="20.28515625" bestFit="1" customWidth="1"/>
    <col min="3" max="3" width="21.140625" bestFit="1" customWidth="1"/>
    <col min="4" max="4" width="13.5703125" bestFit="1" customWidth="1"/>
    <col min="5" max="5" width="18.28515625" bestFit="1" customWidth="1"/>
    <col min="6" max="6" width="18.42578125" bestFit="1" customWidth="1"/>
    <col min="7" max="7" width="19.7109375" bestFit="1" customWidth="1"/>
    <col min="8" max="8" width="12.5703125" bestFit="1" customWidth="1"/>
    <col min="9" max="9" width="13.28515625" bestFit="1" customWidth="1"/>
    <col min="10" max="10" width="29.85546875" bestFit="1" customWidth="1"/>
    <col min="11" max="11" width="37.7109375" bestFit="1" customWidth="1"/>
    <col min="12" max="12" width="33.7109375" bestFit="1" customWidth="1"/>
    <col min="13" max="13" width="10.5703125" bestFit="1" customWidth="1"/>
  </cols>
  <sheetData>
    <row r="3" spans="1:13" ht="38.25" x14ac:dyDescent="0.2">
      <c r="A3" s="155" t="s">
        <v>1022</v>
      </c>
      <c r="B3" s="156" t="s">
        <v>37</v>
      </c>
      <c r="C3" s="156" t="s">
        <v>38</v>
      </c>
      <c r="D3" s="156" t="s">
        <v>42</v>
      </c>
      <c r="E3" s="156" t="s">
        <v>43</v>
      </c>
      <c r="F3" s="156" t="s">
        <v>45</v>
      </c>
      <c r="G3" s="156" t="s">
        <v>46</v>
      </c>
      <c r="H3" s="156" t="s">
        <v>47</v>
      </c>
      <c r="I3" s="156" t="s">
        <v>48</v>
      </c>
      <c r="J3" s="155" t="s">
        <v>1019</v>
      </c>
      <c r="K3" s="155" t="s">
        <v>1020</v>
      </c>
      <c r="L3" s="155" t="s">
        <v>1021</v>
      </c>
      <c r="M3" s="157" t="s">
        <v>1024</v>
      </c>
    </row>
    <row r="4" spans="1:13" x14ac:dyDescent="0.2">
      <c r="A4" t="s">
        <v>1016</v>
      </c>
      <c r="B4" t="s">
        <v>1016</v>
      </c>
      <c r="C4" t="s">
        <v>1016</v>
      </c>
      <c r="D4" t="s">
        <v>1018</v>
      </c>
      <c r="E4" t="s">
        <v>1018</v>
      </c>
      <c r="F4" t="s">
        <v>1018</v>
      </c>
      <c r="G4" t="s">
        <v>1018</v>
      </c>
      <c r="H4" t="s">
        <v>1018</v>
      </c>
      <c r="I4" t="s">
        <v>1018</v>
      </c>
      <c r="J4" t="s">
        <v>1016</v>
      </c>
      <c r="K4" t="s">
        <v>1016</v>
      </c>
      <c r="L4" t="s">
        <v>1016</v>
      </c>
    </row>
    <row r="5" spans="1:13" x14ac:dyDescent="0.2">
      <c r="A5" t="s">
        <v>653</v>
      </c>
      <c r="B5" t="s">
        <v>90</v>
      </c>
      <c r="C5" t="s">
        <v>159</v>
      </c>
      <c r="D5" t="s">
        <v>161</v>
      </c>
      <c r="E5" t="s">
        <v>117</v>
      </c>
      <c r="F5" t="s">
        <v>119</v>
      </c>
      <c r="G5" t="s">
        <v>120</v>
      </c>
      <c r="H5" t="s">
        <v>120</v>
      </c>
      <c r="I5">
        <v>10</v>
      </c>
      <c r="J5" t="s">
        <v>154</v>
      </c>
      <c r="K5" t="s">
        <v>1016</v>
      </c>
      <c r="L5" t="s">
        <v>1016</v>
      </c>
      <c r="M5">
        <v>24000</v>
      </c>
    </row>
    <row r="6" spans="1:13" x14ac:dyDescent="0.2">
      <c r="A6" t="s">
        <v>1017</v>
      </c>
      <c r="M6">
        <v>24000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7C5B-EDE6-4B69-A2A7-BB4D00FC4AD8}">
  <dimension ref="A1:F338"/>
  <sheetViews>
    <sheetView workbookViewId="0"/>
  </sheetViews>
  <sheetFormatPr defaultRowHeight="12.75" x14ac:dyDescent="0.2"/>
  <cols>
    <col min="1" max="1" width="10.140625" bestFit="1" customWidth="1"/>
    <col min="3" max="3" width="14.28515625" customWidth="1"/>
  </cols>
  <sheetData>
    <row r="1" spans="1:6" x14ac:dyDescent="0.2">
      <c r="A1" t="s">
        <v>4</v>
      </c>
      <c r="C1" s="152" t="s">
        <v>4</v>
      </c>
      <c r="F1" t="s">
        <v>645</v>
      </c>
    </row>
    <row r="2" spans="1:6" x14ac:dyDescent="0.2">
      <c r="A2" s="129"/>
      <c r="C2" s="153"/>
    </row>
    <row r="3" spans="1:6" x14ac:dyDescent="0.2">
      <c r="A3" s="129">
        <v>46023</v>
      </c>
      <c r="C3" s="154">
        <v>46266</v>
      </c>
      <c r="F3">
        <v>2026</v>
      </c>
    </row>
    <row r="4" spans="1:6" x14ac:dyDescent="0.2">
      <c r="A4" s="129">
        <v>46024</v>
      </c>
      <c r="C4" s="153">
        <v>46267</v>
      </c>
      <c r="F4">
        <v>2027</v>
      </c>
    </row>
    <row r="5" spans="1:6" x14ac:dyDescent="0.2">
      <c r="A5" s="129">
        <v>46025</v>
      </c>
      <c r="C5" s="154">
        <v>46268</v>
      </c>
      <c r="F5">
        <v>2028</v>
      </c>
    </row>
    <row r="6" spans="1:6" x14ac:dyDescent="0.2">
      <c r="A6" s="129">
        <v>46026</v>
      </c>
      <c r="C6" s="153">
        <v>46269</v>
      </c>
      <c r="F6">
        <v>2029</v>
      </c>
    </row>
    <row r="7" spans="1:6" x14ac:dyDescent="0.2">
      <c r="A7" s="129">
        <v>46027</v>
      </c>
      <c r="C7" s="154">
        <v>46270</v>
      </c>
      <c r="F7">
        <v>2030</v>
      </c>
    </row>
    <row r="8" spans="1:6" x14ac:dyDescent="0.2">
      <c r="A8" s="129">
        <v>46028</v>
      </c>
      <c r="C8" s="153">
        <v>46271</v>
      </c>
    </row>
    <row r="9" spans="1:6" x14ac:dyDescent="0.2">
      <c r="A9" s="129">
        <v>46029</v>
      </c>
      <c r="C9" s="154">
        <v>46272</v>
      </c>
    </row>
    <row r="10" spans="1:6" x14ac:dyDescent="0.2">
      <c r="A10" s="129">
        <v>46030</v>
      </c>
      <c r="C10" s="153">
        <v>46273</v>
      </c>
    </row>
    <row r="11" spans="1:6" x14ac:dyDescent="0.2">
      <c r="A11" s="129">
        <v>46031</v>
      </c>
      <c r="C11" s="154">
        <v>46274</v>
      </c>
    </row>
    <row r="12" spans="1:6" x14ac:dyDescent="0.2">
      <c r="A12" s="129">
        <v>46032</v>
      </c>
      <c r="C12" s="153">
        <v>46275</v>
      </c>
    </row>
    <row r="13" spans="1:6" x14ac:dyDescent="0.2">
      <c r="A13" s="129">
        <v>46033</v>
      </c>
      <c r="C13" s="154">
        <v>46276</v>
      </c>
    </row>
    <row r="14" spans="1:6" x14ac:dyDescent="0.2">
      <c r="A14" s="129">
        <v>46034</v>
      </c>
      <c r="C14" s="153">
        <v>46277</v>
      </c>
    </row>
    <row r="15" spans="1:6" x14ac:dyDescent="0.2">
      <c r="A15" s="129">
        <v>46035</v>
      </c>
      <c r="C15" s="154">
        <v>46278</v>
      </c>
    </row>
    <row r="16" spans="1:6" x14ac:dyDescent="0.2">
      <c r="A16" s="129">
        <v>46036</v>
      </c>
      <c r="C16" s="153">
        <v>46279</v>
      </c>
    </row>
    <row r="17" spans="1:3" x14ac:dyDescent="0.2">
      <c r="A17" s="129">
        <v>46037</v>
      </c>
      <c r="C17" s="154">
        <v>46280</v>
      </c>
    </row>
    <row r="18" spans="1:3" x14ac:dyDescent="0.2">
      <c r="A18" s="129">
        <v>46038</v>
      </c>
      <c r="C18" s="153">
        <v>46281</v>
      </c>
    </row>
    <row r="19" spans="1:3" x14ac:dyDescent="0.2">
      <c r="A19" s="129">
        <v>46039</v>
      </c>
      <c r="C19" s="154">
        <v>46282</v>
      </c>
    </row>
    <row r="20" spans="1:3" x14ac:dyDescent="0.2">
      <c r="A20" s="129">
        <v>46040</v>
      </c>
      <c r="C20" s="153">
        <v>46283</v>
      </c>
    </row>
    <row r="21" spans="1:3" x14ac:dyDescent="0.2">
      <c r="A21" s="129">
        <v>46041</v>
      </c>
      <c r="C21" s="154">
        <v>46284</v>
      </c>
    </row>
    <row r="22" spans="1:3" x14ac:dyDescent="0.2">
      <c r="A22" s="129">
        <v>46042</v>
      </c>
      <c r="C22" s="153">
        <v>46285</v>
      </c>
    </row>
    <row r="23" spans="1:3" x14ac:dyDescent="0.2">
      <c r="A23" s="129">
        <v>46043</v>
      </c>
      <c r="C23" s="154">
        <v>46286</v>
      </c>
    </row>
    <row r="24" spans="1:3" x14ac:dyDescent="0.2">
      <c r="A24" s="129">
        <v>46044</v>
      </c>
      <c r="C24" s="153">
        <v>46287</v>
      </c>
    </row>
    <row r="25" spans="1:3" x14ac:dyDescent="0.2">
      <c r="A25" s="129">
        <v>46045</v>
      </c>
      <c r="C25" s="154">
        <v>46288</v>
      </c>
    </row>
    <row r="26" spans="1:3" x14ac:dyDescent="0.2">
      <c r="A26" s="129">
        <v>46046</v>
      </c>
      <c r="C26" s="153">
        <v>46289</v>
      </c>
    </row>
    <row r="27" spans="1:3" x14ac:dyDescent="0.2">
      <c r="A27" s="129">
        <v>46047</v>
      </c>
      <c r="C27" s="154">
        <v>46290</v>
      </c>
    </row>
    <row r="28" spans="1:3" x14ac:dyDescent="0.2">
      <c r="A28" s="129">
        <v>46048</v>
      </c>
      <c r="C28" s="153">
        <v>46291</v>
      </c>
    </row>
    <row r="29" spans="1:3" x14ac:dyDescent="0.2">
      <c r="A29" s="129">
        <v>46049</v>
      </c>
      <c r="C29" s="154">
        <v>46292</v>
      </c>
    </row>
    <row r="30" spans="1:3" x14ac:dyDescent="0.2">
      <c r="A30" s="129">
        <v>46050</v>
      </c>
      <c r="C30" s="153">
        <v>46293</v>
      </c>
    </row>
    <row r="31" spans="1:3" x14ac:dyDescent="0.2">
      <c r="A31" s="129">
        <v>46051</v>
      </c>
      <c r="C31" s="154">
        <v>46294</v>
      </c>
    </row>
    <row r="32" spans="1:3" x14ac:dyDescent="0.2">
      <c r="A32" s="129">
        <v>46052</v>
      </c>
      <c r="C32" s="153">
        <v>46295</v>
      </c>
    </row>
    <row r="33" spans="1:3" x14ac:dyDescent="0.2">
      <c r="A33" s="129">
        <v>46053</v>
      </c>
      <c r="C33" s="154">
        <v>46296</v>
      </c>
    </row>
    <row r="34" spans="1:3" x14ac:dyDescent="0.2">
      <c r="A34" s="129">
        <v>46054</v>
      </c>
      <c r="C34" s="153">
        <v>46297</v>
      </c>
    </row>
    <row r="35" spans="1:3" x14ac:dyDescent="0.2">
      <c r="A35" s="129">
        <v>46055</v>
      </c>
      <c r="C35" s="154">
        <v>46298</v>
      </c>
    </row>
    <row r="36" spans="1:3" x14ac:dyDescent="0.2">
      <c r="A36" s="129">
        <v>46056</v>
      </c>
      <c r="C36" s="153">
        <v>46299</v>
      </c>
    </row>
    <row r="37" spans="1:3" x14ac:dyDescent="0.2">
      <c r="A37" s="129">
        <v>46057</v>
      </c>
      <c r="C37" s="154">
        <v>46300</v>
      </c>
    </row>
    <row r="38" spans="1:3" x14ac:dyDescent="0.2">
      <c r="A38" s="129">
        <v>46058</v>
      </c>
      <c r="C38" s="153">
        <v>46301</v>
      </c>
    </row>
    <row r="39" spans="1:3" x14ac:dyDescent="0.2">
      <c r="A39" s="129">
        <v>46059</v>
      </c>
      <c r="C39" s="154">
        <v>46302</v>
      </c>
    </row>
    <row r="40" spans="1:3" x14ac:dyDescent="0.2">
      <c r="A40" s="129">
        <v>46060</v>
      </c>
      <c r="C40" s="153">
        <v>46303</v>
      </c>
    </row>
    <row r="41" spans="1:3" x14ac:dyDescent="0.2">
      <c r="A41" s="129">
        <v>46061</v>
      </c>
      <c r="C41" s="154">
        <v>46304</v>
      </c>
    </row>
    <row r="42" spans="1:3" x14ac:dyDescent="0.2">
      <c r="A42" s="129">
        <v>46062</v>
      </c>
      <c r="C42" s="153">
        <v>46305</v>
      </c>
    </row>
    <row r="43" spans="1:3" x14ac:dyDescent="0.2">
      <c r="A43" s="129">
        <v>46063</v>
      </c>
      <c r="C43" s="154">
        <v>46306</v>
      </c>
    </row>
    <row r="44" spans="1:3" x14ac:dyDescent="0.2">
      <c r="A44" s="129">
        <v>46064</v>
      </c>
      <c r="C44" s="153">
        <v>46307</v>
      </c>
    </row>
    <row r="45" spans="1:3" x14ac:dyDescent="0.2">
      <c r="A45" s="129">
        <v>46065</v>
      </c>
      <c r="C45" s="154">
        <v>46308</v>
      </c>
    </row>
    <row r="46" spans="1:3" x14ac:dyDescent="0.2">
      <c r="A46" s="129">
        <v>46066</v>
      </c>
      <c r="C46" s="153">
        <v>46309</v>
      </c>
    </row>
    <row r="47" spans="1:3" x14ac:dyDescent="0.2">
      <c r="A47" s="129">
        <v>46067</v>
      </c>
      <c r="C47" s="154">
        <v>46310</v>
      </c>
    </row>
    <row r="48" spans="1:3" x14ac:dyDescent="0.2">
      <c r="A48" s="129">
        <v>46068</v>
      </c>
      <c r="C48" s="153">
        <v>46311</v>
      </c>
    </row>
    <row r="49" spans="1:3" x14ac:dyDescent="0.2">
      <c r="A49" s="129">
        <v>46069</v>
      </c>
      <c r="C49" s="154">
        <v>46312</v>
      </c>
    </row>
    <row r="50" spans="1:3" x14ac:dyDescent="0.2">
      <c r="A50" s="129">
        <v>46070</v>
      </c>
      <c r="C50" s="153">
        <v>46313</v>
      </c>
    </row>
    <row r="51" spans="1:3" x14ac:dyDescent="0.2">
      <c r="A51" s="129">
        <v>46071</v>
      </c>
      <c r="C51" s="154">
        <v>46314</v>
      </c>
    </row>
    <row r="52" spans="1:3" x14ac:dyDescent="0.2">
      <c r="A52" s="129">
        <v>46072</v>
      </c>
      <c r="C52" s="153">
        <v>46315</v>
      </c>
    </row>
    <row r="53" spans="1:3" x14ac:dyDescent="0.2">
      <c r="A53" s="129">
        <v>46073</v>
      </c>
      <c r="C53" s="154">
        <v>46316</v>
      </c>
    </row>
    <row r="54" spans="1:3" x14ac:dyDescent="0.2">
      <c r="A54" s="129">
        <v>46074</v>
      </c>
      <c r="C54" s="153">
        <v>46317</v>
      </c>
    </row>
    <row r="55" spans="1:3" x14ac:dyDescent="0.2">
      <c r="A55" s="129">
        <v>46075</v>
      </c>
      <c r="C55" s="154">
        <v>46318</v>
      </c>
    </row>
    <row r="56" spans="1:3" x14ac:dyDescent="0.2">
      <c r="A56" s="129">
        <v>46076</v>
      </c>
      <c r="C56" s="153">
        <v>46319</v>
      </c>
    </row>
    <row r="57" spans="1:3" x14ac:dyDescent="0.2">
      <c r="A57" s="129">
        <v>46077</v>
      </c>
      <c r="C57" s="154">
        <v>46320</v>
      </c>
    </row>
    <row r="58" spans="1:3" x14ac:dyDescent="0.2">
      <c r="A58" s="129">
        <v>46078</v>
      </c>
      <c r="C58" s="153">
        <v>46321</v>
      </c>
    </row>
    <row r="59" spans="1:3" x14ac:dyDescent="0.2">
      <c r="A59" s="129">
        <v>46079</v>
      </c>
      <c r="C59" s="154">
        <v>46322</v>
      </c>
    </row>
    <row r="60" spans="1:3" x14ac:dyDescent="0.2">
      <c r="A60" s="129">
        <v>46080</v>
      </c>
      <c r="C60" s="153">
        <v>46323</v>
      </c>
    </row>
    <row r="61" spans="1:3" x14ac:dyDescent="0.2">
      <c r="A61" s="129">
        <v>46081</v>
      </c>
      <c r="C61" s="154">
        <v>46324</v>
      </c>
    </row>
    <row r="62" spans="1:3" x14ac:dyDescent="0.2">
      <c r="A62" s="129">
        <v>46082</v>
      </c>
      <c r="C62" s="153">
        <v>46325</v>
      </c>
    </row>
    <row r="63" spans="1:3" x14ac:dyDescent="0.2">
      <c r="A63" s="129">
        <v>46083</v>
      </c>
      <c r="C63" s="154">
        <v>46326</v>
      </c>
    </row>
    <row r="64" spans="1:3" x14ac:dyDescent="0.2">
      <c r="A64" s="129">
        <v>46084</v>
      </c>
      <c r="C64" s="153">
        <v>46327</v>
      </c>
    </row>
    <row r="65" spans="1:3" x14ac:dyDescent="0.2">
      <c r="A65" s="129">
        <v>46085</v>
      </c>
      <c r="C65" s="154">
        <v>46328</v>
      </c>
    </row>
    <row r="66" spans="1:3" x14ac:dyDescent="0.2">
      <c r="A66" s="129">
        <v>46086</v>
      </c>
      <c r="C66" s="153">
        <v>46329</v>
      </c>
    </row>
    <row r="67" spans="1:3" x14ac:dyDescent="0.2">
      <c r="A67" s="129">
        <v>46087</v>
      </c>
      <c r="C67" s="154">
        <v>46330</v>
      </c>
    </row>
    <row r="68" spans="1:3" x14ac:dyDescent="0.2">
      <c r="A68" s="129">
        <v>46088</v>
      </c>
      <c r="C68" s="153">
        <v>46331</v>
      </c>
    </row>
    <row r="69" spans="1:3" x14ac:dyDescent="0.2">
      <c r="A69" s="129">
        <v>46089</v>
      </c>
      <c r="C69" s="154">
        <v>46332</v>
      </c>
    </row>
    <row r="70" spans="1:3" x14ac:dyDescent="0.2">
      <c r="A70" s="129">
        <v>46090</v>
      </c>
      <c r="C70" s="153">
        <v>46333</v>
      </c>
    </row>
    <row r="71" spans="1:3" x14ac:dyDescent="0.2">
      <c r="A71" s="129">
        <v>46091</v>
      </c>
      <c r="C71" s="154">
        <v>46334</v>
      </c>
    </row>
    <row r="72" spans="1:3" x14ac:dyDescent="0.2">
      <c r="A72" s="129">
        <v>46092</v>
      </c>
      <c r="C72" s="153">
        <v>46335</v>
      </c>
    </row>
    <row r="73" spans="1:3" x14ac:dyDescent="0.2">
      <c r="A73" s="129">
        <v>46093</v>
      </c>
      <c r="C73" s="154">
        <v>46336</v>
      </c>
    </row>
    <row r="74" spans="1:3" x14ac:dyDescent="0.2">
      <c r="A74" s="129">
        <v>46094</v>
      </c>
      <c r="C74" s="153">
        <v>46337</v>
      </c>
    </row>
    <row r="75" spans="1:3" x14ac:dyDescent="0.2">
      <c r="A75" s="129">
        <v>46095</v>
      </c>
      <c r="C75" s="154">
        <v>46338</v>
      </c>
    </row>
    <row r="76" spans="1:3" x14ac:dyDescent="0.2">
      <c r="A76" s="129">
        <v>46096</v>
      </c>
      <c r="C76" s="153">
        <v>46339</v>
      </c>
    </row>
    <row r="77" spans="1:3" x14ac:dyDescent="0.2">
      <c r="A77" s="129">
        <v>46097</v>
      </c>
      <c r="C77" s="154">
        <v>46340</v>
      </c>
    </row>
    <row r="78" spans="1:3" x14ac:dyDescent="0.2">
      <c r="A78" s="129">
        <v>46098</v>
      </c>
      <c r="C78" s="153">
        <v>46341</v>
      </c>
    </row>
    <row r="79" spans="1:3" x14ac:dyDescent="0.2">
      <c r="A79" s="129">
        <v>46099</v>
      </c>
      <c r="C79" s="154">
        <v>46342</v>
      </c>
    </row>
    <row r="80" spans="1:3" x14ac:dyDescent="0.2">
      <c r="A80" s="129">
        <v>46100</v>
      </c>
      <c r="C80" s="153">
        <v>46343</v>
      </c>
    </row>
    <row r="81" spans="1:3" x14ac:dyDescent="0.2">
      <c r="A81" s="129">
        <v>46101</v>
      </c>
      <c r="C81" s="154">
        <v>46344</v>
      </c>
    </row>
    <row r="82" spans="1:3" x14ac:dyDescent="0.2">
      <c r="A82" s="129">
        <v>46102</v>
      </c>
      <c r="C82" s="153">
        <v>46345</v>
      </c>
    </row>
    <row r="83" spans="1:3" x14ac:dyDescent="0.2">
      <c r="A83" s="129">
        <v>46103</v>
      </c>
      <c r="C83" s="154">
        <v>46346</v>
      </c>
    </row>
    <row r="84" spans="1:3" x14ac:dyDescent="0.2">
      <c r="A84" s="129">
        <v>46104</v>
      </c>
      <c r="C84" s="153">
        <v>46347</v>
      </c>
    </row>
    <row r="85" spans="1:3" x14ac:dyDescent="0.2">
      <c r="A85" s="129">
        <v>46105</v>
      </c>
      <c r="C85" s="154">
        <v>46348</v>
      </c>
    </row>
    <row r="86" spans="1:3" x14ac:dyDescent="0.2">
      <c r="A86" s="129">
        <v>46106</v>
      </c>
      <c r="C86" s="153">
        <v>46349</v>
      </c>
    </row>
    <row r="87" spans="1:3" x14ac:dyDescent="0.2">
      <c r="A87" s="129">
        <v>46107</v>
      </c>
      <c r="C87" s="154">
        <v>46350</v>
      </c>
    </row>
    <row r="88" spans="1:3" x14ac:dyDescent="0.2">
      <c r="A88" s="129">
        <v>46108</v>
      </c>
      <c r="C88" s="153">
        <v>46351</v>
      </c>
    </row>
    <row r="89" spans="1:3" x14ac:dyDescent="0.2">
      <c r="A89" s="129">
        <v>46109</v>
      </c>
      <c r="C89" s="154">
        <v>46352</v>
      </c>
    </row>
    <row r="90" spans="1:3" x14ac:dyDescent="0.2">
      <c r="A90" s="129">
        <v>46110</v>
      </c>
      <c r="C90" s="153">
        <v>46353</v>
      </c>
    </row>
    <row r="91" spans="1:3" x14ac:dyDescent="0.2">
      <c r="A91" s="129">
        <v>46111</v>
      </c>
      <c r="C91" s="154">
        <v>46354</v>
      </c>
    </row>
    <row r="92" spans="1:3" x14ac:dyDescent="0.2">
      <c r="A92" s="129">
        <v>46112</v>
      </c>
      <c r="C92" s="153">
        <v>46355</v>
      </c>
    </row>
    <row r="93" spans="1:3" x14ac:dyDescent="0.2">
      <c r="A93" s="129">
        <v>46113</v>
      </c>
      <c r="C93" s="154">
        <v>46356</v>
      </c>
    </row>
    <row r="94" spans="1:3" x14ac:dyDescent="0.2">
      <c r="A94" s="129">
        <v>46114</v>
      </c>
      <c r="C94" s="153">
        <v>46357</v>
      </c>
    </row>
    <row r="95" spans="1:3" x14ac:dyDescent="0.2">
      <c r="A95" s="129">
        <v>46115</v>
      </c>
      <c r="C95" s="154">
        <v>46358</v>
      </c>
    </row>
    <row r="96" spans="1:3" x14ac:dyDescent="0.2">
      <c r="A96" s="129">
        <v>46116</v>
      </c>
    </row>
    <row r="97" spans="1:1" x14ac:dyDescent="0.2">
      <c r="A97" s="129">
        <v>46117</v>
      </c>
    </row>
    <row r="98" spans="1:1" x14ac:dyDescent="0.2">
      <c r="A98" s="129">
        <v>46118</v>
      </c>
    </row>
    <row r="99" spans="1:1" x14ac:dyDescent="0.2">
      <c r="A99" s="129">
        <v>46119</v>
      </c>
    </row>
    <row r="100" spans="1:1" x14ac:dyDescent="0.2">
      <c r="A100" s="129">
        <v>46120</v>
      </c>
    </row>
    <row r="101" spans="1:1" x14ac:dyDescent="0.2">
      <c r="A101" s="129">
        <v>46121</v>
      </c>
    </row>
    <row r="102" spans="1:1" x14ac:dyDescent="0.2">
      <c r="A102" s="129">
        <v>46122</v>
      </c>
    </row>
    <row r="103" spans="1:1" x14ac:dyDescent="0.2">
      <c r="A103" s="129">
        <v>46123</v>
      </c>
    </row>
    <row r="104" spans="1:1" x14ac:dyDescent="0.2">
      <c r="A104" s="129">
        <v>46124</v>
      </c>
    </row>
    <row r="105" spans="1:1" x14ac:dyDescent="0.2">
      <c r="A105" s="129">
        <v>46125</v>
      </c>
    </row>
    <row r="106" spans="1:1" x14ac:dyDescent="0.2">
      <c r="A106" s="129">
        <v>46126</v>
      </c>
    </row>
    <row r="107" spans="1:1" x14ac:dyDescent="0.2">
      <c r="A107" s="129">
        <v>46127</v>
      </c>
    </row>
    <row r="108" spans="1:1" x14ac:dyDescent="0.2">
      <c r="A108" s="129">
        <v>46128</v>
      </c>
    </row>
    <row r="109" spans="1:1" x14ac:dyDescent="0.2">
      <c r="A109" s="129">
        <v>46129</v>
      </c>
    </row>
    <row r="110" spans="1:1" x14ac:dyDescent="0.2">
      <c r="A110" s="129">
        <v>46130</v>
      </c>
    </row>
    <row r="111" spans="1:1" x14ac:dyDescent="0.2">
      <c r="A111" s="129">
        <v>46131</v>
      </c>
    </row>
    <row r="112" spans="1:1" x14ac:dyDescent="0.2">
      <c r="A112" s="129">
        <v>46132</v>
      </c>
    </row>
    <row r="113" spans="1:1" x14ac:dyDescent="0.2">
      <c r="A113" s="129">
        <v>46133</v>
      </c>
    </row>
    <row r="114" spans="1:1" x14ac:dyDescent="0.2">
      <c r="A114" s="129">
        <v>46134</v>
      </c>
    </row>
    <row r="115" spans="1:1" x14ac:dyDescent="0.2">
      <c r="A115" s="129">
        <v>46135</v>
      </c>
    </row>
    <row r="116" spans="1:1" x14ac:dyDescent="0.2">
      <c r="A116" s="129">
        <v>46136</v>
      </c>
    </row>
    <row r="117" spans="1:1" x14ac:dyDescent="0.2">
      <c r="A117" s="129">
        <v>46137</v>
      </c>
    </row>
    <row r="118" spans="1:1" x14ac:dyDescent="0.2">
      <c r="A118" s="129">
        <v>46138</v>
      </c>
    </row>
    <row r="119" spans="1:1" x14ac:dyDescent="0.2">
      <c r="A119" s="129">
        <v>46139</v>
      </c>
    </row>
    <row r="120" spans="1:1" x14ac:dyDescent="0.2">
      <c r="A120" s="129">
        <v>46140</v>
      </c>
    </row>
    <row r="121" spans="1:1" x14ac:dyDescent="0.2">
      <c r="A121" s="129">
        <v>46141</v>
      </c>
    </row>
    <row r="122" spans="1:1" x14ac:dyDescent="0.2">
      <c r="A122" s="129">
        <v>46142</v>
      </c>
    </row>
    <row r="123" spans="1:1" x14ac:dyDescent="0.2">
      <c r="A123" s="129">
        <v>46143</v>
      </c>
    </row>
    <row r="124" spans="1:1" x14ac:dyDescent="0.2">
      <c r="A124" s="129">
        <v>46144</v>
      </c>
    </row>
    <row r="125" spans="1:1" x14ac:dyDescent="0.2">
      <c r="A125" s="129">
        <v>46145</v>
      </c>
    </row>
    <row r="126" spans="1:1" x14ac:dyDescent="0.2">
      <c r="A126" s="129">
        <v>46146</v>
      </c>
    </row>
    <row r="127" spans="1:1" x14ac:dyDescent="0.2">
      <c r="A127" s="129">
        <v>46147</v>
      </c>
    </row>
    <row r="128" spans="1:1" x14ac:dyDescent="0.2">
      <c r="A128" s="129">
        <v>46148</v>
      </c>
    </row>
    <row r="129" spans="1:1" x14ac:dyDescent="0.2">
      <c r="A129" s="129">
        <v>46149</v>
      </c>
    </row>
    <row r="130" spans="1:1" x14ac:dyDescent="0.2">
      <c r="A130" s="129">
        <v>46150</v>
      </c>
    </row>
    <row r="131" spans="1:1" x14ac:dyDescent="0.2">
      <c r="A131" s="129">
        <v>46151</v>
      </c>
    </row>
    <row r="132" spans="1:1" x14ac:dyDescent="0.2">
      <c r="A132" s="129">
        <v>46152</v>
      </c>
    </row>
    <row r="133" spans="1:1" x14ac:dyDescent="0.2">
      <c r="A133" s="129">
        <v>46153</v>
      </c>
    </row>
    <row r="134" spans="1:1" x14ac:dyDescent="0.2">
      <c r="A134" s="129">
        <v>46154</v>
      </c>
    </row>
    <row r="135" spans="1:1" x14ac:dyDescent="0.2">
      <c r="A135" s="129">
        <v>46155</v>
      </c>
    </row>
    <row r="136" spans="1:1" x14ac:dyDescent="0.2">
      <c r="A136" s="129">
        <v>46156</v>
      </c>
    </row>
    <row r="137" spans="1:1" x14ac:dyDescent="0.2">
      <c r="A137" s="129">
        <v>46157</v>
      </c>
    </row>
    <row r="138" spans="1:1" x14ac:dyDescent="0.2">
      <c r="A138" s="129">
        <v>46158</v>
      </c>
    </row>
    <row r="139" spans="1:1" x14ac:dyDescent="0.2">
      <c r="A139" s="129">
        <v>46159</v>
      </c>
    </row>
    <row r="140" spans="1:1" x14ac:dyDescent="0.2">
      <c r="A140" s="129">
        <v>46160</v>
      </c>
    </row>
    <row r="141" spans="1:1" x14ac:dyDescent="0.2">
      <c r="A141" s="129">
        <v>46161</v>
      </c>
    </row>
    <row r="142" spans="1:1" x14ac:dyDescent="0.2">
      <c r="A142" s="129">
        <v>46162</v>
      </c>
    </row>
    <row r="143" spans="1:1" x14ac:dyDescent="0.2">
      <c r="A143" s="129">
        <v>46163</v>
      </c>
    </row>
    <row r="144" spans="1:1" x14ac:dyDescent="0.2">
      <c r="A144" s="129">
        <v>46164</v>
      </c>
    </row>
    <row r="145" spans="1:1" x14ac:dyDescent="0.2">
      <c r="A145" s="129">
        <v>46165</v>
      </c>
    </row>
    <row r="146" spans="1:1" x14ac:dyDescent="0.2">
      <c r="A146" s="129">
        <v>46166</v>
      </c>
    </row>
    <row r="147" spans="1:1" x14ac:dyDescent="0.2">
      <c r="A147" s="129">
        <v>46167</v>
      </c>
    </row>
    <row r="148" spans="1:1" x14ac:dyDescent="0.2">
      <c r="A148" s="129">
        <v>46168</v>
      </c>
    </row>
    <row r="149" spans="1:1" x14ac:dyDescent="0.2">
      <c r="A149" s="129">
        <v>46169</v>
      </c>
    </row>
    <row r="150" spans="1:1" x14ac:dyDescent="0.2">
      <c r="A150" s="129">
        <v>46170</v>
      </c>
    </row>
    <row r="151" spans="1:1" x14ac:dyDescent="0.2">
      <c r="A151" s="129">
        <v>46171</v>
      </c>
    </row>
    <row r="152" spans="1:1" x14ac:dyDescent="0.2">
      <c r="A152" s="129">
        <v>46172</v>
      </c>
    </row>
    <row r="153" spans="1:1" x14ac:dyDescent="0.2">
      <c r="A153" s="129">
        <v>46173</v>
      </c>
    </row>
    <row r="154" spans="1:1" x14ac:dyDescent="0.2">
      <c r="A154" s="129">
        <v>46174</v>
      </c>
    </row>
    <row r="155" spans="1:1" x14ac:dyDescent="0.2">
      <c r="A155" s="129">
        <v>46175</v>
      </c>
    </row>
    <row r="156" spans="1:1" x14ac:dyDescent="0.2">
      <c r="A156" s="129">
        <v>46176</v>
      </c>
    </row>
    <row r="157" spans="1:1" x14ac:dyDescent="0.2">
      <c r="A157" s="129">
        <v>46177</v>
      </c>
    </row>
    <row r="158" spans="1:1" x14ac:dyDescent="0.2">
      <c r="A158" s="129">
        <v>46178</v>
      </c>
    </row>
    <row r="159" spans="1:1" x14ac:dyDescent="0.2">
      <c r="A159" s="129">
        <v>46179</v>
      </c>
    </row>
    <row r="160" spans="1:1" x14ac:dyDescent="0.2">
      <c r="A160" s="129">
        <v>46180</v>
      </c>
    </row>
    <row r="161" spans="1:1" x14ac:dyDescent="0.2">
      <c r="A161" s="129">
        <v>46181</v>
      </c>
    </row>
    <row r="162" spans="1:1" x14ac:dyDescent="0.2">
      <c r="A162" s="129">
        <v>46182</v>
      </c>
    </row>
    <row r="163" spans="1:1" x14ac:dyDescent="0.2">
      <c r="A163" s="129">
        <v>46183</v>
      </c>
    </row>
    <row r="164" spans="1:1" x14ac:dyDescent="0.2">
      <c r="A164" s="129">
        <v>46184</v>
      </c>
    </row>
    <row r="165" spans="1:1" x14ac:dyDescent="0.2">
      <c r="A165" s="129">
        <v>46185</v>
      </c>
    </row>
    <row r="166" spans="1:1" x14ac:dyDescent="0.2">
      <c r="A166" s="129">
        <v>46186</v>
      </c>
    </row>
    <row r="167" spans="1:1" x14ac:dyDescent="0.2">
      <c r="A167" s="129">
        <v>46187</v>
      </c>
    </row>
    <row r="168" spans="1:1" x14ac:dyDescent="0.2">
      <c r="A168" s="129">
        <v>46188</v>
      </c>
    </row>
    <row r="169" spans="1:1" x14ac:dyDescent="0.2">
      <c r="A169" s="129">
        <v>46189</v>
      </c>
    </row>
    <row r="170" spans="1:1" x14ac:dyDescent="0.2">
      <c r="A170" s="129">
        <v>46190</v>
      </c>
    </row>
    <row r="171" spans="1:1" x14ac:dyDescent="0.2">
      <c r="A171" s="129">
        <v>46191</v>
      </c>
    </row>
    <row r="172" spans="1:1" x14ac:dyDescent="0.2">
      <c r="A172" s="129">
        <v>46192</v>
      </c>
    </row>
    <row r="173" spans="1:1" x14ac:dyDescent="0.2">
      <c r="A173" s="129">
        <v>46193</v>
      </c>
    </row>
    <row r="174" spans="1:1" x14ac:dyDescent="0.2">
      <c r="A174" s="129">
        <v>46194</v>
      </c>
    </row>
    <row r="175" spans="1:1" x14ac:dyDescent="0.2">
      <c r="A175" s="129">
        <v>46195</v>
      </c>
    </row>
    <row r="176" spans="1:1" x14ac:dyDescent="0.2">
      <c r="A176" s="129">
        <v>46196</v>
      </c>
    </row>
    <row r="177" spans="1:1" x14ac:dyDescent="0.2">
      <c r="A177" s="129">
        <v>46197</v>
      </c>
    </row>
    <row r="178" spans="1:1" x14ac:dyDescent="0.2">
      <c r="A178" s="129">
        <v>46198</v>
      </c>
    </row>
    <row r="179" spans="1:1" x14ac:dyDescent="0.2">
      <c r="A179" s="129">
        <v>46199</v>
      </c>
    </row>
    <row r="180" spans="1:1" x14ac:dyDescent="0.2">
      <c r="A180" s="129">
        <v>46200</v>
      </c>
    </row>
    <row r="181" spans="1:1" x14ac:dyDescent="0.2">
      <c r="A181" s="129">
        <v>46201</v>
      </c>
    </row>
    <row r="182" spans="1:1" x14ac:dyDescent="0.2">
      <c r="A182" s="129">
        <v>46202</v>
      </c>
    </row>
    <row r="183" spans="1:1" x14ac:dyDescent="0.2">
      <c r="A183" s="129">
        <v>46203</v>
      </c>
    </row>
    <row r="184" spans="1:1" x14ac:dyDescent="0.2">
      <c r="A184" s="129">
        <v>46204</v>
      </c>
    </row>
    <row r="185" spans="1:1" x14ac:dyDescent="0.2">
      <c r="A185" s="129">
        <v>46205</v>
      </c>
    </row>
    <row r="186" spans="1:1" x14ac:dyDescent="0.2">
      <c r="A186" s="129">
        <v>46206</v>
      </c>
    </row>
    <row r="187" spans="1:1" x14ac:dyDescent="0.2">
      <c r="A187" s="129">
        <v>46207</v>
      </c>
    </row>
    <row r="188" spans="1:1" x14ac:dyDescent="0.2">
      <c r="A188" s="129">
        <v>46208</v>
      </c>
    </row>
    <row r="189" spans="1:1" x14ac:dyDescent="0.2">
      <c r="A189" s="129">
        <v>46209</v>
      </c>
    </row>
    <row r="190" spans="1:1" x14ac:dyDescent="0.2">
      <c r="A190" s="129">
        <v>46210</v>
      </c>
    </row>
    <row r="191" spans="1:1" x14ac:dyDescent="0.2">
      <c r="A191" s="129">
        <v>46211</v>
      </c>
    </row>
    <row r="192" spans="1:1" x14ac:dyDescent="0.2">
      <c r="A192" s="129">
        <v>46212</v>
      </c>
    </row>
    <row r="193" spans="1:1" x14ac:dyDescent="0.2">
      <c r="A193" s="129">
        <v>46213</v>
      </c>
    </row>
    <row r="194" spans="1:1" x14ac:dyDescent="0.2">
      <c r="A194" s="129">
        <v>46214</v>
      </c>
    </row>
    <row r="195" spans="1:1" x14ac:dyDescent="0.2">
      <c r="A195" s="129">
        <v>46215</v>
      </c>
    </row>
    <row r="196" spans="1:1" x14ac:dyDescent="0.2">
      <c r="A196" s="129">
        <v>46216</v>
      </c>
    </row>
    <row r="197" spans="1:1" x14ac:dyDescent="0.2">
      <c r="A197" s="129">
        <v>46217</v>
      </c>
    </row>
    <row r="198" spans="1:1" x14ac:dyDescent="0.2">
      <c r="A198" s="129">
        <v>46218</v>
      </c>
    </row>
    <row r="199" spans="1:1" x14ac:dyDescent="0.2">
      <c r="A199" s="129">
        <v>46219</v>
      </c>
    </row>
    <row r="200" spans="1:1" x14ac:dyDescent="0.2">
      <c r="A200" s="129">
        <v>46220</v>
      </c>
    </row>
    <row r="201" spans="1:1" x14ac:dyDescent="0.2">
      <c r="A201" s="129">
        <v>46221</v>
      </c>
    </row>
    <row r="202" spans="1:1" x14ac:dyDescent="0.2">
      <c r="A202" s="129">
        <v>46222</v>
      </c>
    </row>
    <row r="203" spans="1:1" x14ac:dyDescent="0.2">
      <c r="A203" s="129">
        <v>46223</v>
      </c>
    </row>
    <row r="204" spans="1:1" x14ac:dyDescent="0.2">
      <c r="A204" s="129">
        <v>46224</v>
      </c>
    </row>
    <row r="205" spans="1:1" x14ac:dyDescent="0.2">
      <c r="A205" s="129">
        <v>46225</v>
      </c>
    </row>
    <row r="206" spans="1:1" x14ac:dyDescent="0.2">
      <c r="A206" s="129">
        <v>46226</v>
      </c>
    </row>
    <row r="207" spans="1:1" x14ac:dyDescent="0.2">
      <c r="A207" s="129">
        <v>46227</v>
      </c>
    </row>
    <row r="208" spans="1:1" x14ac:dyDescent="0.2">
      <c r="A208" s="129">
        <v>46228</v>
      </c>
    </row>
    <row r="209" spans="1:1" x14ac:dyDescent="0.2">
      <c r="A209" s="129">
        <v>46229</v>
      </c>
    </row>
    <row r="210" spans="1:1" x14ac:dyDescent="0.2">
      <c r="A210" s="129">
        <v>46230</v>
      </c>
    </row>
    <row r="211" spans="1:1" x14ac:dyDescent="0.2">
      <c r="A211" s="129">
        <v>46231</v>
      </c>
    </row>
    <row r="212" spans="1:1" x14ac:dyDescent="0.2">
      <c r="A212" s="129">
        <v>46232</v>
      </c>
    </row>
    <row r="213" spans="1:1" x14ac:dyDescent="0.2">
      <c r="A213" s="129">
        <v>46233</v>
      </c>
    </row>
    <row r="214" spans="1:1" x14ac:dyDescent="0.2">
      <c r="A214" s="129">
        <v>46234</v>
      </c>
    </row>
    <row r="215" spans="1:1" x14ac:dyDescent="0.2">
      <c r="A215" s="129">
        <v>46235</v>
      </c>
    </row>
    <row r="216" spans="1:1" x14ac:dyDescent="0.2">
      <c r="A216" s="129">
        <v>46236</v>
      </c>
    </row>
    <row r="217" spans="1:1" x14ac:dyDescent="0.2">
      <c r="A217" s="129">
        <v>46237</v>
      </c>
    </row>
    <row r="218" spans="1:1" x14ac:dyDescent="0.2">
      <c r="A218" s="129">
        <v>46238</v>
      </c>
    </row>
    <row r="219" spans="1:1" x14ac:dyDescent="0.2">
      <c r="A219" s="129">
        <v>46239</v>
      </c>
    </row>
    <row r="220" spans="1:1" x14ac:dyDescent="0.2">
      <c r="A220" s="129">
        <v>46240</v>
      </c>
    </row>
    <row r="221" spans="1:1" x14ac:dyDescent="0.2">
      <c r="A221" s="129">
        <v>46241</v>
      </c>
    </row>
    <row r="222" spans="1:1" x14ac:dyDescent="0.2">
      <c r="A222" s="129">
        <v>46242</v>
      </c>
    </row>
    <row r="223" spans="1:1" x14ac:dyDescent="0.2">
      <c r="A223" s="129">
        <v>46243</v>
      </c>
    </row>
    <row r="224" spans="1:1" x14ac:dyDescent="0.2">
      <c r="A224" s="129">
        <v>46244</v>
      </c>
    </row>
    <row r="225" spans="1:1" x14ac:dyDescent="0.2">
      <c r="A225" s="129">
        <v>46245</v>
      </c>
    </row>
    <row r="226" spans="1:1" x14ac:dyDescent="0.2">
      <c r="A226" s="129">
        <v>46246</v>
      </c>
    </row>
    <row r="227" spans="1:1" x14ac:dyDescent="0.2">
      <c r="A227" s="129">
        <v>46247</v>
      </c>
    </row>
    <row r="228" spans="1:1" x14ac:dyDescent="0.2">
      <c r="A228" s="129">
        <v>46248</v>
      </c>
    </row>
    <row r="229" spans="1:1" x14ac:dyDescent="0.2">
      <c r="A229" s="129">
        <v>46249</v>
      </c>
    </row>
    <row r="230" spans="1:1" x14ac:dyDescent="0.2">
      <c r="A230" s="129">
        <v>46250</v>
      </c>
    </row>
    <row r="231" spans="1:1" x14ac:dyDescent="0.2">
      <c r="A231" s="129">
        <v>46251</v>
      </c>
    </row>
    <row r="232" spans="1:1" x14ac:dyDescent="0.2">
      <c r="A232" s="129">
        <v>46252</v>
      </c>
    </row>
    <row r="233" spans="1:1" x14ac:dyDescent="0.2">
      <c r="A233" s="129">
        <v>46253</v>
      </c>
    </row>
    <row r="234" spans="1:1" x14ac:dyDescent="0.2">
      <c r="A234" s="129">
        <v>46254</v>
      </c>
    </row>
    <row r="235" spans="1:1" x14ac:dyDescent="0.2">
      <c r="A235" s="129">
        <v>46255</v>
      </c>
    </row>
    <row r="236" spans="1:1" x14ac:dyDescent="0.2">
      <c r="A236" s="129">
        <v>46256</v>
      </c>
    </row>
    <row r="237" spans="1:1" x14ac:dyDescent="0.2">
      <c r="A237" s="129">
        <v>46257</v>
      </c>
    </row>
    <row r="238" spans="1:1" x14ac:dyDescent="0.2">
      <c r="A238" s="129">
        <v>46258</v>
      </c>
    </row>
    <row r="239" spans="1:1" x14ac:dyDescent="0.2">
      <c r="A239" s="129">
        <v>46259</v>
      </c>
    </row>
    <row r="240" spans="1:1" x14ac:dyDescent="0.2">
      <c r="A240" s="129">
        <v>46260</v>
      </c>
    </row>
    <row r="241" spans="1:1" x14ac:dyDescent="0.2">
      <c r="A241" s="129">
        <v>46261</v>
      </c>
    </row>
    <row r="242" spans="1:1" x14ac:dyDescent="0.2">
      <c r="A242" s="129">
        <v>46262</v>
      </c>
    </row>
    <row r="243" spans="1:1" x14ac:dyDescent="0.2">
      <c r="A243" s="129">
        <v>46263</v>
      </c>
    </row>
    <row r="244" spans="1:1" x14ac:dyDescent="0.2">
      <c r="A244" s="129">
        <v>46264</v>
      </c>
    </row>
    <row r="245" spans="1:1" x14ac:dyDescent="0.2">
      <c r="A245" s="129">
        <v>46265</v>
      </c>
    </row>
    <row r="246" spans="1:1" x14ac:dyDescent="0.2">
      <c r="A246" s="129">
        <v>46266</v>
      </c>
    </row>
    <row r="247" spans="1:1" x14ac:dyDescent="0.2">
      <c r="A247" s="129">
        <v>46267</v>
      </c>
    </row>
    <row r="248" spans="1:1" x14ac:dyDescent="0.2">
      <c r="A248" s="129">
        <v>46268</v>
      </c>
    </row>
    <row r="249" spans="1:1" x14ac:dyDescent="0.2">
      <c r="A249" s="129">
        <v>46269</v>
      </c>
    </row>
    <row r="250" spans="1:1" x14ac:dyDescent="0.2">
      <c r="A250" s="129">
        <v>46270</v>
      </c>
    </row>
    <row r="251" spans="1:1" x14ac:dyDescent="0.2">
      <c r="A251" s="129">
        <v>46271</v>
      </c>
    </row>
    <row r="252" spans="1:1" x14ac:dyDescent="0.2">
      <c r="A252" s="129">
        <v>46272</v>
      </c>
    </row>
    <row r="253" spans="1:1" x14ac:dyDescent="0.2">
      <c r="A253" s="129">
        <v>46273</v>
      </c>
    </row>
    <row r="254" spans="1:1" x14ac:dyDescent="0.2">
      <c r="A254" s="129">
        <v>46274</v>
      </c>
    </row>
    <row r="255" spans="1:1" x14ac:dyDescent="0.2">
      <c r="A255" s="129">
        <v>46275</v>
      </c>
    </row>
    <row r="256" spans="1:1" x14ac:dyDescent="0.2">
      <c r="A256" s="129">
        <v>46276</v>
      </c>
    </row>
    <row r="257" spans="1:1" x14ac:dyDescent="0.2">
      <c r="A257" s="129">
        <v>46277</v>
      </c>
    </row>
    <row r="258" spans="1:1" x14ac:dyDescent="0.2">
      <c r="A258" s="129">
        <v>46278</v>
      </c>
    </row>
    <row r="259" spans="1:1" x14ac:dyDescent="0.2">
      <c r="A259" s="129">
        <v>46279</v>
      </c>
    </row>
    <row r="260" spans="1:1" x14ac:dyDescent="0.2">
      <c r="A260" s="129">
        <v>46280</v>
      </c>
    </row>
    <row r="261" spans="1:1" x14ac:dyDescent="0.2">
      <c r="A261" s="129">
        <v>46281</v>
      </c>
    </row>
    <row r="262" spans="1:1" x14ac:dyDescent="0.2">
      <c r="A262" s="129">
        <v>46282</v>
      </c>
    </row>
    <row r="263" spans="1:1" x14ac:dyDescent="0.2">
      <c r="A263" s="129">
        <v>46283</v>
      </c>
    </row>
    <row r="264" spans="1:1" x14ac:dyDescent="0.2">
      <c r="A264" s="129">
        <v>46284</v>
      </c>
    </row>
    <row r="265" spans="1:1" x14ac:dyDescent="0.2">
      <c r="A265" s="129">
        <v>46285</v>
      </c>
    </row>
    <row r="266" spans="1:1" x14ac:dyDescent="0.2">
      <c r="A266" s="129">
        <v>46286</v>
      </c>
    </row>
    <row r="267" spans="1:1" x14ac:dyDescent="0.2">
      <c r="A267" s="129">
        <v>46287</v>
      </c>
    </row>
    <row r="268" spans="1:1" x14ac:dyDescent="0.2">
      <c r="A268" s="129">
        <v>46288</v>
      </c>
    </row>
    <row r="269" spans="1:1" x14ac:dyDescent="0.2">
      <c r="A269" s="129">
        <v>46289</v>
      </c>
    </row>
    <row r="270" spans="1:1" x14ac:dyDescent="0.2">
      <c r="A270" s="129">
        <v>46290</v>
      </c>
    </row>
    <row r="271" spans="1:1" x14ac:dyDescent="0.2">
      <c r="A271" s="129">
        <v>46291</v>
      </c>
    </row>
    <row r="272" spans="1:1" x14ac:dyDescent="0.2">
      <c r="A272" s="129">
        <v>46292</v>
      </c>
    </row>
    <row r="273" spans="1:1" x14ac:dyDescent="0.2">
      <c r="A273" s="129">
        <v>46293</v>
      </c>
    </row>
    <row r="274" spans="1:1" x14ac:dyDescent="0.2">
      <c r="A274" s="129">
        <v>46294</v>
      </c>
    </row>
    <row r="275" spans="1:1" x14ac:dyDescent="0.2">
      <c r="A275" s="129">
        <v>46295</v>
      </c>
    </row>
    <row r="276" spans="1:1" x14ac:dyDescent="0.2">
      <c r="A276" s="129">
        <v>46296</v>
      </c>
    </row>
    <row r="277" spans="1:1" x14ac:dyDescent="0.2">
      <c r="A277" s="129">
        <v>46297</v>
      </c>
    </row>
    <row r="278" spans="1:1" x14ac:dyDescent="0.2">
      <c r="A278" s="129">
        <v>46298</v>
      </c>
    </row>
    <row r="279" spans="1:1" x14ac:dyDescent="0.2">
      <c r="A279" s="129">
        <v>46299</v>
      </c>
    </row>
    <row r="280" spans="1:1" x14ac:dyDescent="0.2">
      <c r="A280" s="129">
        <v>46300</v>
      </c>
    </row>
    <row r="281" spans="1:1" x14ac:dyDescent="0.2">
      <c r="A281" s="129">
        <v>46301</v>
      </c>
    </row>
    <row r="282" spans="1:1" x14ac:dyDescent="0.2">
      <c r="A282" s="129">
        <v>46302</v>
      </c>
    </row>
    <row r="283" spans="1:1" x14ac:dyDescent="0.2">
      <c r="A283" s="129">
        <v>46303</v>
      </c>
    </row>
    <row r="284" spans="1:1" x14ac:dyDescent="0.2">
      <c r="A284" s="129">
        <v>46304</v>
      </c>
    </row>
    <row r="285" spans="1:1" x14ac:dyDescent="0.2">
      <c r="A285" s="129">
        <v>46305</v>
      </c>
    </row>
    <row r="286" spans="1:1" x14ac:dyDescent="0.2">
      <c r="A286" s="129">
        <v>46306</v>
      </c>
    </row>
    <row r="287" spans="1:1" x14ac:dyDescent="0.2">
      <c r="A287" s="129">
        <v>46307</v>
      </c>
    </row>
    <row r="288" spans="1:1" x14ac:dyDescent="0.2">
      <c r="A288" s="129">
        <v>46308</v>
      </c>
    </row>
    <row r="289" spans="1:1" x14ac:dyDescent="0.2">
      <c r="A289" s="129">
        <v>46309</v>
      </c>
    </row>
    <row r="290" spans="1:1" x14ac:dyDescent="0.2">
      <c r="A290" s="129">
        <v>46310</v>
      </c>
    </row>
    <row r="291" spans="1:1" x14ac:dyDescent="0.2">
      <c r="A291" s="129">
        <v>46311</v>
      </c>
    </row>
    <row r="292" spans="1:1" x14ac:dyDescent="0.2">
      <c r="A292" s="129">
        <v>46312</v>
      </c>
    </row>
    <row r="293" spans="1:1" x14ac:dyDescent="0.2">
      <c r="A293" s="129">
        <v>46313</v>
      </c>
    </row>
    <row r="294" spans="1:1" x14ac:dyDescent="0.2">
      <c r="A294" s="129">
        <v>46314</v>
      </c>
    </row>
    <row r="295" spans="1:1" x14ac:dyDescent="0.2">
      <c r="A295" s="129">
        <v>46315</v>
      </c>
    </row>
    <row r="296" spans="1:1" x14ac:dyDescent="0.2">
      <c r="A296" s="129">
        <v>46316</v>
      </c>
    </row>
    <row r="297" spans="1:1" x14ac:dyDescent="0.2">
      <c r="A297" s="129">
        <v>46317</v>
      </c>
    </row>
    <row r="298" spans="1:1" x14ac:dyDescent="0.2">
      <c r="A298" s="129">
        <v>46318</v>
      </c>
    </row>
    <row r="299" spans="1:1" x14ac:dyDescent="0.2">
      <c r="A299" s="129">
        <v>46319</v>
      </c>
    </row>
    <row r="300" spans="1:1" x14ac:dyDescent="0.2">
      <c r="A300" s="129">
        <v>46320</v>
      </c>
    </row>
    <row r="301" spans="1:1" x14ac:dyDescent="0.2">
      <c r="A301" s="129">
        <v>46321</v>
      </c>
    </row>
    <row r="302" spans="1:1" x14ac:dyDescent="0.2">
      <c r="A302" s="129">
        <v>46322</v>
      </c>
    </row>
    <row r="303" spans="1:1" x14ac:dyDescent="0.2">
      <c r="A303" s="129">
        <v>46323</v>
      </c>
    </row>
    <row r="304" spans="1:1" x14ac:dyDescent="0.2">
      <c r="A304" s="129">
        <v>46324</v>
      </c>
    </row>
    <row r="305" spans="1:1" x14ac:dyDescent="0.2">
      <c r="A305" s="129">
        <v>46325</v>
      </c>
    </row>
    <row r="306" spans="1:1" x14ac:dyDescent="0.2">
      <c r="A306" s="129">
        <v>46326</v>
      </c>
    </row>
    <row r="307" spans="1:1" x14ac:dyDescent="0.2">
      <c r="A307" s="129">
        <v>46327</v>
      </c>
    </row>
    <row r="308" spans="1:1" x14ac:dyDescent="0.2">
      <c r="A308" s="129">
        <v>46328</v>
      </c>
    </row>
    <row r="309" spans="1:1" x14ac:dyDescent="0.2">
      <c r="A309" s="129">
        <v>46329</v>
      </c>
    </row>
    <row r="310" spans="1:1" x14ac:dyDescent="0.2">
      <c r="A310" s="129">
        <v>46330</v>
      </c>
    </row>
    <row r="311" spans="1:1" x14ac:dyDescent="0.2">
      <c r="A311" s="129">
        <v>46331</v>
      </c>
    </row>
    <row r="312" spans="1:1" x14ac:dyDescent="0.2">
      <c r="A312" s="129">
        <v>46332</v>
      </c>
    </row>
    <row r="313" spans="1:1" x14ac:dyDescent="0.2">
      <c r="A313" s="129">
        <v>46333</v>
      </c>
    </row>
    <row r="314" spans="1:1" x14ac:dyDescent="0.2">
      <c r="A314" s="129">
        <v>46334</v>
      </c>
    </row>
    <row r="315" spans="1:1" x14ac:dyDescent="0.2">
      <c r="A315" s="129">
        <v>46335</v>
      </c>
    </row>
    <row r="316" spans="1:1" x14ac:dyDescent="0.2">
      <c r="A316" s="129">
        <v>46336</v>
      </c>
    </row>
    <row r="317" spans="1:1" x14ac:dyDescent="0.2">
      <c r="A317" s="129">
        <v>46337</v>
      </c>
    </row>
    <row r="318" spans="1:1" x14ac:dyDescent="0.2">
      <c r="A318" s="129">
        <v>46338</v>
      </c>
    </row>
    <row r="319" spans="1:1" x14ac:dyDescent="0.2">
      <c r="A319" s="129">
        <v>46339</v>
      </c>
    </row>
    <row r="320" spans="1:1" x14ac:dyDescent="0.2">
      <c r="A320" s="129">
        <v>46340</v>
      </c>
    </row>
    <row r="321" spans="1:1" x14ac:dyDescent="0.2">
      <c r="A321" s="129">
        <v>46341</v>
      </c>
    </row>
    <row r="322" spans="1:1" x14ac:dyDescent="0.2">
      <c r="A322" s="129">
        <v>46342</v>
      </c>
    </row>
    <row r="323" spans="1:1" x14ac:dyDescent="0.2">
      <c r="A323" s="129">
        <v>46343</v>
      </c>
    </row>
    <row r="324" spans="1:1" x14ac:dyDescent="0.2">
      <c r="A324" s="129">
        <v>46344</v>
      </c>
    </row>
    <row r="325" spans="1:1" x14ac:dyDescent="0.2">
      <c r="A325" s="129">
        <v>46345</v>
      </c>
    </row>
    <row r="326" spans="1:1" x14ac:dyDescent="0.2">
      <c r="A326" s="129">
        <v>46346</v>
      </c>
    </row>
    <row r="327" spans="1:1" x14ac:dyDescent="0.2">
      <c r="A327" s="129">
        <v>46347</v>
      </c>
    </row>
    <row r="328" spans="1:1" x14ac:dyDescent="0.2">
      <c r="A328" s="129">
        <v>46348</v>
      </c>
    </row>
    <row r="329" spans="1:1" x14ac:dyDescent="0.2">
      <c r="A329" s="129">
        <v>46349</v>
      </c>
    </row>
    <row r="330" spans="1:1" x14ac:dyDescent="0.2">
      <c r="A330" s="129">
        <v>46350</v>
      </c>
    </row>
    <row r="331" spans="1:1" x14ac:dyDescent="0.2">
      <c r="A331" s="129">
        <v>46351</v>
      </c>
    </row>
    <row r="332" spans="1:1" x14ac:dyDescent="0.2">
      <c r="A332" s="129">
        <v>46352</v>
      </c>
    </row>
    <row r="333" spans="1:1" x14ac:dyDescent="0.2">
      <c r="A333" s="129">
        <v>46353</v>
      </c>
    </row>
    <row r="334" spans="1:1" x14ac:dyDescent="0.2">
      <c r="A334" s="129">
        <v>46354</v>
      </c>
    </row>
    <row r="335" spans="1:1" x14ac:dyDescent="0.2">
      <c r="A335" s="129">
        <v>46355</v>
      </c>
    </row>
    <row r="336" spans="1:1" x14ac:dyDescent="0.2">
      <c r="A336" s="129">
        <v>46356</v>
      </c>
    </row>
    <row r="337" spans="1:1" x14ac:dyDescent="0.2">
      <c r="A337" s="129">
        <v>46357</v>
      </c>
    </row>
    <row r="338" spans="1:1" x14ac:dyDescent="0.2">
      <c r="A338" s="129">
        <v>46358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tabColor rgb="FFFFFF00"/>
    <pageSetUpPr fitToPage="1"/>
  </sheetPr>
  <dimension ref="A1:AF425"/>
  <sheetViews>
    <sheetView workbookViewId="0"/>
  </sheetViews>
  <sheetFormatPr defaultColWidth="9.140625" defaultRowHeight="12.75" x14ac:dyDescent="0.2"/>
  <cols>
    <col min="1" max="1" width="3.140625" style="7" bestFit="1" customWidth="1"/>
    <col min="2" max="2" width="16.5703125" style="30" customWidth="1"/>
    <col min="3" max="3" width="44.7109375" style="18" hidden="1" customWidth="1"/>
    <col min="4" max="4" width="36" style="18" hidden="1" customWidth="1"/>
    <col min="5" max="5" width="30.5703125" style="7" customWidth="1"/>
    <col min="6" max="6" width="38.5703125" style="7" customWidth="1"/>
    <col min="7" max="7" width="19.85546875" style="7" customWidth="1"/>
    <col min="8" max="8" width="24" style="7" customWidth="1"/>
    <col min="9" max="9" width="0.42578125" style="7" customWidth="1"/>
    <col min="10" max="10" width="29.42578125" style="7" customWidth="1"/>
    <col min="11" max="11" width="21.7109375" style="7" customWidth="1"/>
    <col min="12" max="12" width="0.85546875" style="7" hidden="1" customWidth="1"/>
    <col min="13" max="13" width="13.28515625" style="7" customWidth="1"/>
    <col min="14" max="14" width="11.5703125" style="7" customWidth="1"/>
    <col min="15" max="15" width="16.5703125" style="7" customWidth="1"/>
    <col min="16" max="16" width="15.42578125" style="7" customWidth="1"/>
    <col min="17" max="17" width="0.140625" style="7" hidden="1" customWidth="1"/>
    <col min="18" max="18" width="15.85546875" style="7" customWidth="1"/>
    <col min="19" max="19" width="24.85546875" style="18" hidden="1" customWidth="1"/>
    <col min="20" max="20" width="0.42578125" style="7" hidden="1" customWidth="1"/>
    <col min="21" max="21" width="12.7109375" style="7" customWidth="1"/>
    <col min="22" max="25" width="12.7109375" style="7" hidden="1" customWidth="1"/>
    <col min="26" max="30" width="12.7109375" style="17" hidden="1" customWidth="1"/>
    <col min="31" max="31" width="12.7109375" style="17" customWidth="1"/>
    <col min="32" max="32" width="12.7109375" style="7" customWidth="1"/>
    <col min="33" max="16384" width="9.140625" style="7"/>
  </cols>
  <sheetData>
    <row r="1" spans="1:32" ht="15" customHeight="1" x14ac:dyDescent="0.2">
      <c r="A1" s="6"/>
      <c r="B1" s="7"/>
      <c r="C1" s="7"/>
      <c r="D1" s="6"/>
      <c r="E1" s="16"/>
      <c r="F1" s="102"/>
      <c r="G1" s="100" t="s">
        <v>60</v>
      </c>
      <c r="H1" s="10"/>
      <c r="I1" s="11"/>
      <c r="J1" s="101" t="s">
        <v>6</v>
      </c>
      <c r="K1" s="9"/>
      <c r="L1" s="11"/>
      <c r="M1" s="9"/>
      <c r="N1" s="11"/>
      <c r="O1" s="11"/>
      <c r="P1" s="11"/>
      <c r="Q1" s="11"/>
      <c r="R1" s="12"/>
      <c r="S1" s="8"/>
      <c r="T1" s="12"/>
      <c r="U1" s="13"/>
      <c r="V1" s="14"/>
      <c r="W1" s="15"/>
      <c r="X1" s="16"/>
      <c r="Y1" s="16"/>
    </row>
    <row r="2" spans="1:32" ht="10.5" customHeight="1" thickBot="1" x14ac:dyDescent="0.35">
      <c r="B2" s="7"/>
      <c r="C2" s="7"/>
      <c r="E2" s="16"/>
      <c r="F2" s="103"/>
      <c r="G2" s="20" t="s">
        <v>11</v>
      </c>
      <c r="H2" s="19"/>
      <c r="I2" s="19"/>
      <c r="J2" s="99"/>
      <c r="K2" s="19"/>
      <c r="L2" s="19"/>
      <c r="M2" s="19"/>
      <c r="N2" s="19"/>
      <c r="O2" s="19"/>
      <c r="P2" s="21"/>
      <c r="Q2" s="22"/>
      <c r="R2" s="23"/>
      <c r="S2" s="19"/>
      <c r="T2" s="23"/>
      <c r="U2" s="13"/>
      <c r="V2" s="24"/>
      <c r="W2" s="13"/>
      <c r="X2" s="16"/>
      <c r="Y2" s="16"/>
    </row>
    <row r="3" spans="1:32" ht="23.25" customHeight="1" x14ac:dyDescent="0.3">
      <c r="B3" s="18"/>
      <c r="E3" s="13"/>
      <c r="F3" s="13"/>
      <c r="G3" s="13"/>
      <c r="H3" s="13"/>
      <c r="I3" s="13"/>
      <c r="J3" s="13"/>
      <c r="K3" s="13"/>
      <c r="L3" s="91" t="s">
        <v>61</v>
      </c>
      <c r="M3" s="13"/>
      <c r="N3" s="13"/>
      <c r="O3" s="13"/>
      <c r="P3" s="13"/>
      <c r="Q3" s="13"/>
      <c r="R3" s="13"/>
      <c r="T3" s="13"/>
      <c r="U3" s="13"/>
      <c r="V3" s="25" t="s">
        <v>62</v>
      </c>
      <c r="W3" s="13"/>
      <c r="X3" s="25" t="s">
        <v>0</v>
      </c>
      <c r="Y3" s="25" t="s">
        <v>63</v>
      </c>
      <c r="Z3" s="26" t="s">
        <v>64</v>
      </c>
      <c r="AA3" s="27" t="s">
        <v>1</v>
      </c>
      <c r="AB3" s="28" t="s">
        <v>2</v>
      </c>
      <c r="AC3" s="27" t="s">
        <v>3</v>
      </c>
      <c r="AD3" s="29" t="s">
        <v>4</v>
      </c>
    </row>
    <row r="4" spans="1:32" ht="21" customHeight="1" x14ac:dyDescent="0.35">
      <c r="B4" s="18"/>
      <c r="E4" s="13"/>
      <c r="F4" s="13"/>
      <c r="G4" s="13"/>
      <c r="H4" s="13"/>
      <c r="I4" s="13"/>
      <c r="J4" s="13"/>
      <c r="K4" s="13"/>
      <c r="L4" s="34" t="s">
        <v>65</v>
      </c>
      <c r="M4" s="13"/>
      <c r="N4" s="13"/>
      <c r="O4" s="13"/>
      <c r="P4" s="13"/>
      <c r="Q4" s="13"/>
      <c r="R4" s="13"/>
      <c r="T4" s="13"/>
      <c r="U4" s="13"/>
      <c r="W4" s="30"/>
      <c r="Z4" s="26"/>
      <c r="AA4" s="31"/>
      <c r="AB4" s="31"/>
      <c r="AC4" s="31"/>
      <c r="AD4" s="32"/>
    </row>
    <row r="5" spans="1:32" s="30" customFormat="1" ht="24.75" customHeight="1" x14ac:dyDescent="0.35">
      <c r="A5" s="33"/>
      <c r="B5" s="34"/>
      <c r="C5" s="34"/>
      <c r="D5" s="13"/>
      <c r="E5" s="13"/>
      <c r="F5" s="13"/>
      <c r="G5" s="87"/>
      <c r="H5" s="87"/>
      <c r="I5" s="15"/>
      <c r="J5" s="15"/>
      <c r="K5" s="15"/>
      <c r="L5" s="15"/>
      <c r="M5" s="15"/>
      <c r="N5" s="15"/>
      <c r="O5" s="92"/>
      <c r="P5" s="13"/>
      <c r="Q5" s="13"/>
      <c r="R5" s="13"/>
      <c r="S5" s="18"/>
      <c r="T5" s="13"/>
      <c r="U5" s="13"/>
      <c r="V5" s="35" t="s">
        <v>66</v>
      </c>
      <c r="W5" s="7"/>
      <c r="X5" s="30" t="s">
        <v>7</v>
      </c>
      <c r="Y5" s="7" t="s">
        <v>67</v>
      </c>
      <c r="Z5" s="36" t="s">
        <v>68</v>
      </c>
      <c r="AA5" s="31" t="s">
        <v>8</v>
      </c>
      <c r="AB5" s="31" t="s">
        <v>9</v>
      </c>
      <c r="AC5" s="31" t="s">
        <v>49</v>
      </c>
      <c r="AD5" s="32">
        <v>43592</v>
      </c>
      <c r="AE5" s="37"/>
      <c r="AF5" s="18"/>
    </row>
    <row r="6" spans="1:32" ht="25.5" customHeight="1" x14ac:dyDescent="0.3">
      <c r="B6" s="13"/>
      <c r="C6" s="13"/>
      <c r="D6" s="38"/>
      <c r="E6" s="39"/>
      <c r="F6" s="88"/>
      <c r="G6" s="88"/>
      <c r="H6" s="88"/>
      <c r="I6" s="88"/>
      <c r="J6" s="95" t="s">
        <v>23</v>
      </c>
      <c r="K6" s="98" t="s">
        <v>69</v>
      </c>
      <c r="N6" s="88"/>
      <c r="O6" s="88"/>
      <c r="P6" s="88"/>
      <c r="Q6" s="88"/>
      <c r="R6" s="88"/>
      <c r="S6" s="40"/>
      <c r="T6" s="40"/>
      <c r="V6" s="41" t="s">
        <v>70</v>
      </c>
      <c r="X6" s="7" t="s">
        <v>12</v>
      </c>
      <c r="Y6" s="30" t="s">
        <v>71</v>
      </c>
      <c r="Z6" s="42" t="s">
        <v>72</v>
      </c>
      <c r="AA6" s="31" t="s">
        <v>13</v>
      </c>
      <c r="AB6" s="31" t="s">
        <v>14</v>
      </c>
      <c r="AC6" s="31" t="s">
        <v>50</v>
      </c>
      <c r="AD6" s="32">
        <v>43593</v>
      </c>
      <c r="AF6" s="43"/>
    </row>
    <row r="7" spans="1:32" ht="20.100000000000001" customHeight="1" x14ac:dyDescent="0.3">
      <c r="A7" s="44" t="s">
        <v>16</v>
      </c>
      <c r="B7" s="2" t="s">
        <v>17</v>
      </c>
      <c r="C7" s="176" t="s">
        <v>70</v>
      </c>
      <c r="D7" s="176"/>
      <c r="E7" s="176"/>
      <c r="F7" s="89"/>
      <c r="G7" s="13"/>
      <c r="J7" s="96" t="s">
        <v>30</v>
      </c>
      <c r="K7" s="48">
        <v>43875</v>
      </c>
      <c r="N7" s="39"/>
      <c r="O7" s="39"/>
      <c r="P7" s="39"/>
      <c r="Q7" s="15"/>
      <c r="R7" s="15"/>
      <c r="V7" s="41" t="s">
        <v>73</v>
      </c>
      <c r="X7" s="7" t="s">
        <v>18</v>
      </c>
      <c r="Y7" s="7" t="s">
        <v>74</v>
      </c>
      <c r="Z7" s="36" t="s">
        <v>75</v>
      </c>
      <c r="AA7" s="31" t="s">
        <v>19</v>
      </c>
      <c r="AB7" s="31"/>
      <c r="AC7" s="31" t="s">
        <v>51</v>
      </c>
      <c r="AD7" s="32">
        <v>43594</v>
      </c>
      <c r="AF7" s="43"/>
    </row>
    <row r="8" spans="1:32" ht="20.100000000000001" customHeight="1" x14ac:dyDescent="0.3">
      <c r="A8" s="47" t="s">
        <v>21</v>
      </c>
      <c r="B8" s="3" t="s">
        <v>22</v>
      </c>
      <c r="C8" s="177" t="str">
        <f>IF(C7="IFR", "BAR01", IF(C7="Tax Levy", "BAR01", IF(C7="Non Tax-Levy", "BAR55", " ")))</f>
        <v>BAR01</v>
      </c>
      <c r="D8" s="177"/>
      <c r="E8" s="177"/>
      <c r="F8" s="90"/>
      <c r="G8" s="13"/>
      <c r="L8" s="16"/>
      <c r="M8" s="93"/>
      <c r="N8" s="39"/>
      <c r="O8" s="39"/>
      <c r="P8" s="39"/>
      <c r="Q8" s="94"/>
      <c r="R8" s="94"/>
      <c r="T8" s="7" t="s">
        <v>24</v>
      </c>
      <c r="V8" s="50"/>
      <c r="X8" s="7" t="s">
        <v>25</v>
      </c>
      <c r="Z8" s="36" t="s">
        <v>76</v>
      </c>
      <c r="AA8" s="31" t="s">
        <v>26</v>
      </c>
      <c r="AB8" s="31"/>
      <c r="AD8" s="32">
        <v>43595</v>
      </c>
      <c r="AF8" s="43"/>
    </row>
    <row r="9" spans="1:32" ht="24" customHeight="1" x14ac:dyDescent="0.35">
      <c r="A9" s="47" t="s">
        <v>27</v>
      </c>
      <c r="B9" s="3" t="s">
        <v>28</v>
      </c>
      <c r="C9" s="178" t="s">
        <v>7</v>
      </c>
      <c r="D9" s="178"/>
      <c r="E9" s="178"/>
      <c r="F9" s="51"/>
      <c r="G9" s="13"/>
      <c r="L9" s="1"/>
      <c r="M9" s="49"/>
      <c r="N9" s="45"/>
      <c r="O9" s="45"/>
      <c r="P9" s="45"/>
      <c r="V9" s="52"/>
      <c r="X9" s="7" t="s">
        <v>31</v>
      </c>
      <c r="Z9" s="36" t="s">
        <v>77</v>
      </c>
      <c r="AA9" s="31" t="s">
        <v>32</v>
      </c>
      <c r="AB9" s="31"/>
      <c r="AC9" s="31"/>
      <c r="AD9" s="32">
        <v>43596</v>
      </c>
      <c r="AF9" s="43"/>
    </row>
    <row r="10" spans="1:32" ht="19.5" customHeight="1" x14ac:dyDescent="0.3">
      <c r="A10" s="47" t="s">
        <v>33</v>
      </c>
      <c r="B10" s="3" t="s">
        <v>34</v>
      </c>
      <c r="C10" s="178" t="s">
        <v>49</v>
      </c>
      <c r="D10" s="178"/>
      <c r="E10" s="178"/>
      <c r="F10" s="4" t="s">
        <v>35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S10" s="53"/>
      <c r="T10" s="45"/>
      <c r="U10" s="45"/>
      <c r="V10" s="35"/>
      <c r="Z10" s="36" t="s">
        <v>78</v>
      </c>
      <c r="AA10" s="42" t="s">
        <v>36</v>
      </c>
      <c r="AB10" s="42"/>
      <c r="AC10" s="42"/>
      <c r="AD10" s="32">
        <v>43597</v>
      </c>
      <c r="AF10" s="43"/>
    </row>
    <row r="11" spans="1:32" s="49" customFormat="1" ht="15" customHeight="1" x14ac:dyDescent="0.3">
      <c r="A11" s="54"/>
      <c r="B11" s="55"/>
      <c r="C11" s="56"/>
      <c r="D11" s="56"/>
      <c r="E11" s="55"/>
      <c r="Q11" s="57"/>
      <c r="S11" s="56"/>
      <c r="U11" s="45"/>
      <c r="V11" s="41"/>
      <c r="W11" s="7"/>
      <c r="Z11" s="36" t="s">
        <v>79</v>
      </c>
      <c r="AA11" s="42"/>
      <c r="AB11" s="42"/>
      <c r="AC11" s="42"/>
      <c r="AD11" s="32">
        <v>43598</v>
      </c>
      <c r="AE11" s="17"/>
      <c r="AF11" s="43"/>
    </row>
    <row r="12" spans="1:32" s="49" customFormat="1" ht="39.75" customHeight="1" x14ac:dyDescent="0.3">
      <c r="B12" s="58" t="s">
        <v>37</v>
      </c>
      <c r="C12" s="59"/>
      <c r="D12" s="60"/>
      <c r="E12" s="81" t="s">
        <v>38</v>
      </c>
      <c r="F12" s="61" t="s">
        <v>80</v>
      </c>
      <c r="G12" s="5" t="s">
        <v>39</v>
      </c>
      <c r="H12" s="163" t="s">
        <v>40</v>
      </c>
      <c r="I12" s="164"/>
      <c r="J12" s="62" t="s">
        <v>41</v>
      </c>
      <c r="K12" s="174" t="s">
        <v>42</v>
      </c>
      <c r="L12" s="175"/>
      <c r="M12" s="82" t="s">
        <v>43</v>
      </c>
      <c r="N12" s="83" t="s">
        <v>44</v>
      </c>
      <c r="O12" s="82" t="s">
        <v>45</v>
      </c>
      <c r="P12" s="83" t="s">
        <v>46</v>
      </c>
      <c r="Q12" s="82" t="s">
        <v>47</v>
      </c>
      <c r="R12" s="83" t="s">
        <v>48</v>
      </c>
      <c r="U12" s="45"/>
      <c r="V12" s="41"/>
      <c r="W12" s="7"/>
      <c r="Z12" s="36" t="s">
        <v>81</v>
      </c>
      <c r="AA12" s="42"/>
      <c r="AB12" s="42"/>
      <c r="AC12" s="42"/>
      <c r="AD12" s="32">
        <v>43599</v>
      </c>
      <c r="AE12" s="17"/>
      <c r="AF12" s="43"/>
    </row>
    <row r="13" spans="1:32" ht="24.75" customHeight="1" x14ac:dyDescent="0.3">
      <c r="A13" s="7">
        <v>1</v>
      </c>
      <c r="B13" s="63" t="s">
        <v>82</v>
      </c>
      <c r="C13" s="7"/>
      <c r="D13" s="64"/>
      <c r="E13" s="86" t="s">
        <v>83</v>
      </c>
      <c r="F13" s="65"/>
      <c r="G13" s="65" t="s">
        <v>32</v>
      </c>
      <c r="H13" s="170">
        <v>-100</v>
      </c>
      <c r="I13" s="171"/>
      <c r="J13" s="86" t="s">
        <v>84</v>
      </c>
      <c r="K13" s="172" t="str">
        <f>IFERROR(IF($C$7="Tax Levy",VLOOKUP(E13,#REF!,3,FALSE), IF($C$7="IFR", VLOOKUP(E13,#REF!,3,FALSE), IF($C$7="Non Tax-Levy",VLOOKUP(F13,#REF!,3,FALSE),"−−−−−−−►"))), "−−−−−−−►")</f>
        <v>−−−−−−−►</v>
      </c>
      <c r="L13" s="173"/>
      <c r="M13" s="84">
        <f>IFERROR(IF(OR(K13="", E13=""), "−−−−−−−►", IF(OR(P13=114, P13=116), 99999,IF(AND(K13=65040, LEFT(F13,11) ="Funding Src"), 40300,IF(AND(F13="", $C$7="Tax Levy"), 99999,IF($C$7="Tax Levy",VLOOKUP(F13,#REF!,2,FALSE),IF($C$7="Non Tax-Levy",VLOOKUP(F13,#REF!,6,FALSE), IF(AND($C$7="IFR", K13="75018"), VLOOKUP(K13,#REF!,13,FALSE), VLOOKUP(K13,#REF!,6,FALSE)))))))), "−−−−−−−►")</f>
        <v>99999</v>
      </c>
      <c r="N13" s="85" t="str">
        <f>IFERROR(IF($C$7="Tax Levy", VLOOKUP(K13,#REF!,5,FALSE),  IF($C$7="Non Tax-Levy", VLOOKUP(F13,#REF!,7,FALSE), IF(AND($C$7="IFR", K13="75018"), VLOOKUP(K13,#REF!,5,FALSE), VLOOKUP(K13,#REF!,9,FALSE)))), "−−−−−−−►")</f>
        <v>−−−−−−−►</v>
      </c>
      <c r="O13" s="85" t="str">
        <f>IFERROR( IF(AND(C$10="Excellence Fee", B13&lt;&gt;""),801066, IF(AND(M13=40300, K13=65040), VLOOKUP(M13,#REF!,3,FALSE),IF($C$7="Tax Levy", VLOOKUP(K13,#REF!,15,FALSE), IF($C$7="Non Tax-Levy", VLOOKUP(F13,#REF!,9,FALSE), IF(AND($C$7="IFR", K13="75018"), VLOOKUP(K13,#REF!,15,FALSE), VLOOKUP(K13,#REF!,7,FALSE)))))), "−−−−−−−►")</f>
        <v>−−−−−−−►</v>
      </c>
      <c r="P13" s="85" t="str">
        <f>IFERROR(IF(OR(F13="Spec. Initiative: Open Education Rsrc.- 116", F13="Spec. Initiative: Strategic Investment- 114"), VLOOKUP(F13,#REF!,2,FALSE), IF($C$7="Tax Levy", VLOOKUP(K13,#REF!,10,FALSE), IF($C$7="Non Tax-Levy", VLOOKUP(F13,#REF!,8,FALSE), IF(AND($C$7="IFR", K13="75018"), VLOOKUP(K13,#REF!,10,FALSE), VLOOKUP(K13,#REF!,8,FALSE))))), "−−−−−−−►")</f>
        <v>−−−−−−−►</v>
      </c>
      <c r="Q13" s="85" t="str">
        <f>IFERROR(IF($C$7="Tax Levy", VLOOKUP(C$7&amp;K13,#REF!,3,FALSE), IF($C$7="Non Tax-Levy", VLOOKUP(F13,#REF!,10,FALSE), IF(AND($C$7="IFR", K13="75018"), VLOOKUP(K13,#REF!,7,FALSE), VLOOKUP(K13,#REF!, 10,FALSE)))), "−−−−−−−►")</f>
        <v>−−−−−−−►</v>
      </c>
      <c r="R13" s="85" t="str">
        <f>IFERROR(IF($C$7="Tax Levy", VLOOKUP($C$7&amp;$K13,#REF!, 2,FALSE), IF($C$7="IFR", VLOOKUP(K13,#REF!,2,FALSE), IF($C$7="Non Tax-Levy", VLOOKUP(F13,#REF!,11,FALSE), "−−−−−−−►"))), "−−−−−−−►")</f>
        <v>−−−−−−−►</v>
      </c>
      <c r="U13" s="45"/>
      <c r="V13" s="50"/>
      <c r="Z13" s="36" t="s">
        <v>85</v>
      </c>
      <c r="AA13" s="42"/>
      <c r="AB13" s="42"/>
      <c r="AC13" s="42"/>
      <c r="AD13" s="32">
        <v>43600</v>
      </c>
      <c r="AF13" s="43"/>
    </row>
    <row r="14" spans="1:32" ht="24.75" customHeight="1" x14ac:dyDescent="0.3">
      <c r="A14" s="7">
        <v>2</v>
      </c>
      <c r="B14" s="63" t="s">
        <v>82</v>
      </c>
      <c r="C14" s="56"/>
      <c r="D14" s="64"/>
      <c r="E14" s="86" t="s">
        <v>86</v>
      </c>
      <c r="F14" s="65"/>
      <c r="G14" s="65" t="s">
        <v>19</v>
      </c>
      <c r="H14" s="170">
        <v>100</v>
      </c>
      <c r="I14" s="171"/>
      <c r="J14" s="86" t="s">
        <v>84</v>
      </c>
      <c r="K14" s="172" t="str">
        <f>IFERROR(IF($C$7="Tax Levy",VLOOKUP(E14,#REF!,3,FALSE), IF($C$7="IFR", VLOOKUP(E14,#REF!,3,FALSE), IF($C$7="Non Tax-Levy",VLOOKUP(F14,#REF!,3,FALSE),"−−−−−−−►"))), "−−−−−−−►")</f>
        <v>−−−−−−−►</v>
      </c>
      <c r="L14" s="173"/>
      <c r="M14" s="84">
        <f>IFERROR(IF(OR(K14="", E14=""), "−−−−−−−►", IF(OR(P14=114, P14=116), 99999,IF(AND(K14=65040, LEFT(F14,11) ="Funding Src"), 40300,IF(AND(F14="", $C$7="Tax Levy"), 99999,IF($C$7="Tax Levy",VLOOKUP(F14,#REF!,2,FALSE),IF($C$7="Non Tax-Levy",VLOOKUP(F14,#REF!,6,FALSE), IF(AND($C$7="IFR", K14="75018"), VLOOKUP(K14,#REF!,13,FALSE), VLOOKUP(K14,#REF!,6,FALSE)))))))), "−−−−−−−►")</f>
        <v>99999</v>
      </c>
      <c r="N14" s="85" t="str">
        <f>IFERROR(IF($C$7="Tax Levy", VLOOKUP(K14,#REF!,5,FALSE),  IF($C$7="Non Tax-Levy", VLOOKUP(F14,#REF!,7,FALSE), IF(AND($C$7="IFR", K14="75018"), VLOOKUP(K14,#REF!,5,FALSE), VLOOKUP(K14,#REF!,9,FALSE)))), "−−−−−−−►")</f>
        <v>−−−−−−−►</v>
      </c>
      <c r="O14" s="85" t="str">
        <f>IFERROR( IF(AND(C$10="Excellence Fee", B14&lt;&gt;""),801066, IF(AND(M14=40300, K14=65040), VLOOKUP(M14,#REF!,3,FALSE),IF($C$7="Tax Levy", VLOOKUP(K14,#REF!,15,FALSE), IF($C$7="Non Tax-Levy", VLOOKUP(F14,#REF!,9,FALSE), IF(AND($C$7="IFR", K14="75018"), VLOOKUP(K14,#REF!,15,FALSE), VLOOKUP(K14,#REF!,7,FALSE)))))), "−−−−−−−►")</f>
        <v>−−−−−−−►</v>
      </c>
      <c r="P14" s="85" t="str">
        <f>IFERROR(IF(OR(F14="Spec. Initiative: Open Education Rsrc.- 116", F14="Spec. Initiative: Strategic Investment- 114"), VLOOKUP(F14,#REF!,2,FALSE), IF($C$7="Tax Levy", VLOOKUP(K14,#REF!,10,FALSE), IF($C$7="Non Tax-Levy", VLOOKUP(F14,#REF!,8,FALSE), IF(AND($C$7="IFR", K14="75018"), VLOOKUP(K14,#REF!,10,FALSE), VLOOKUP(K14,#REF!,8,FALSE))))), "−−−−−−−►")</f>
        <v>−−−−−−−►</v>
      </c>
      <c r="Q14" s="85" t="str">
        <f>IFERROR(IF($C$7="Tax Levy", VLOOKUP(C$7&amp;K14,#REF!,3,FALSE), IF($C$7="Non Tax-Levy", VLOOKUP(F14,#REF!,10,FALSE), IF(AND($C$7="IFR", K14="75018"), VLOOKUP(K14,#REF!,7,FALSE), VLOOKUP(K14,#REF!, 10,FALSE)))), "−−−−−−−►")</f>
        <v>−−−−−−−►</v>
      </c>
      <c r="R14" s="85" t="str">
        <f>IFERROR(IF($C$7="Tax Levy", VLOOKUP($C7&amp;$K14,#REF!, 2,FALSE), IF($C$7="IFR", VLOOKUP(K14,#REF!,2,FALSE), IF($C$7="Non Tax-Levy", VLOOKUP(F14,#REF!,11,FALSE), "−−−−−−−►"))), "−−−−−−−►")</f>
        <v>−−−−−−−►</v>
      </c>
      <c r="U14" s="66"/>
      <c r="V14" s="67"/>
      <c r="Z14" s="36" t="s">
        <v>87</v>
      </c>
      <c r="AA14" s="42"/>
      <c r="AB14" s="42"/>
      <c r="AC14" s="42"/>
      <c r="AD14" s="32">
        <v>43601</v>
      </c>
      <c r="AF14" s="43"/>
    </row>
    <row r="15" spans="1:32" ht="24" customHeight="1" x14ac:dyDescent="0.3">
      <c r="A15" s="7">
        <v>3</v>
      </c>
      <c r="B15" s="63" t="s">
        <v>88</v>
      </c>
      <c r="C15" s="56"/>
      <c r="D15" s="64"/>
      <c r="E15" s="86" t="s">
        <v>89</v>
      </c>
      <c r="F15" s="68"/>
      <c r="G15" s="65" t="s">
        <v>19</v>
      </c>
      <c r="H15" s="170">
        <v>-3000</v>
      </c>
      <c r="I15" s="171"/>
      <c r="J15" s="86" t="s">
        <v>84</v>
      </c>
      <c r="K15" s="172" t="str">
        <f>IFERROR(IF($C$7="Tax Levy",VLOOKUP(E15,#REF!,3,FALSE), IF($C$7="IFR", VLOOKUP(E15,#REF!,3,FALSE), IF($C$7="Non Tax-Levy",VLOOKUP(F15,#REF!,3,FALSE),"−−−−−−−►"))), "−−−−−−−►")</f>
        <v>−−−−−−−►</v>
      </c>
      <c r="L15" s="173"/>
      <c r="M15" s="84">
        <f>IFERROR(IF(OR(K15="", E15=""), "−−−−−−−►", IF(OR(P15=114, P15=116), 99999,IF(AND(K15=65040, LEFT(F15,11) ="Funding Src"), 40300,IF(AND(F15="", $C$7="Tax Levy"), 99999,IF($C$7="Tax Levy",VLOOKUP(F15,#REF!,2,FALSE),IF($C$7="Non Tax-Levy",VLOOKUP(F15,#REF!,6,FALSE), IF(AND($C$7="IFR", K15="75018"), VLOOKUP(K15,#REF!,13,FALSE), VLOOKUP(K15,#REF!,6,FALSE)))))))), "−−−−−−−►")</f>
        <v>99999</v>
      </c>
      <c r="N15" s="85" t="str">
        <f>IFERROR(IF($C$7="Tax Levy", VLOOKUP(K15,#REF!,5,FALSE),  IF($C$7="Non Tax-Levy", VLOOKUP(F15,#REF!,7,FALSE), IF(AND($C$7="IFR", K15="75018"), VLOOKUP(K15,#REF!,5,FALSE), VLOOKUP(K15,#REF!,9,FALSE)))), "−−−−−−−►")</f>
        <v>−−−−−−−►</v>
      </c>
      <c r="O15" s="85" t="str">
        <f>IFERROR( IF(AND(C$10="Excellence Fee", B15&lt;&gt;""),801066, IF(AND(M15=40300, K15=65040), VLOOKUP(M15,#REF!,3,FALSE),IF($C$7="Tax Levy", VLOOKUP(K15,#REF!,15,FALSE), IF($C$7="Non Tax-Levy", VLOOKUP(F15,#REF!,9,FALSE), IF(AND($C$7="IFR", K15="75018"), VLOOKUP(K15,#REF!,15,FALSE), VLOOKUP(K15,#REF!,7,FALSE)))))), "−−−−−−−►")</f>
        <v>−−−−−−−►</v>
      </c>
      <c r="P15" s="85" t="str">
        <f>IFERROR(IF(OR(F15="Spec. Initiative: Open Education Rsrc.- 116", F15="Spec. Initiative: Strategic Investment- 114"), VLOOKUP(F15,#REF!,2,FALSE), IF($C$7="Tax Levy", VLOOKUP(K15,#REF!,10,FALSE), IF($C$7="Non Tax-Levy", VLOOKUP(F15,#REF!,8,FALSE), IF(AND($C$7="IFR", K15="75018"), VLOOKUP(K15,#REF!,10,FALSE), VLOOKUP(K15,#REF!,8,FALSE))))), "−−−−−−−►")</f>
        <v>−−−−−−−►</v>
      </c>
      <c r="Q15" s="85" t="str">
        <f>IFERROR(IF($C$7="Tax Levy", VLOOKUP(C$7&amp;K15,#REF!,3,FALSE), IF($C$7="Non Tax-Levy", VLOOKUP(F15,#REF!,10,FALSE), IF(AND($C$7="IFR", K15="75018"), VLOOKUP(K15,#REF!,7,FALSE), VLOOKUP(K15,#REF!, 10,FALSE)))), "−−−−−−−►")</f>
        <v>−−−−−−−►</v>
      </c>
      <c r="R15" s="85" t="str">
        <f>IFERROR(IF($C$7="Tax Levy", VLOOKUP($C7&amp;K15,#REF!, 2,FALSE), IF($C$7="IFR", VLOOKUP(K15,#REF!,2,FALSE), IF($C$7="Non Tax-Levy", VLOOKUP(F15,#REF!,11,FALSE), "−−−−−−−►"))), "−−−−−−−►")</f>
        <v>−−−−−−−►</v>
      </c>
      <c r="U15" s="66"/>
      <c r="V15" s="67"/>
      <c r="W15" s="49"/>
      <c r="Z15" s="36" t="s">
        <v>90</v>
      </c>
      <c r="AA15" s="42"/>
      <c r="AB15" s="42"/>
      <c r="AC15" s="42"/>
      <c r="AD15" s="32">
        <v>43602</v>
      </c>
      <c r="AF15" s="43"/>
    </row>
    <row r="16" spans="1:32" ht="24.75" customHeight="1" x14ac:dyDescent="0.3">
      <c r="A16" s="7">
        <v>4</v>
      </c>
      <c r="B16" s="63" t="s">
        <v>88</v>
      </c>
      <c r="C16" s="56"/>
      <c r="D16" s="64"/>
      <c r="E16" s="86" t="s">
        <v>91</v>
      </c>
      <c r="F16" s="65"/>
      <c r="G16" s="65" t="s">
        <v>32</v>
      </c>
      <c r="H16" s="170">
        <v>3000</v>
      </c>
      <c r="I16" s="171"/>
      <c r="J16" s="86" t="s">
        <v>84</v>
      </c>
      <c r="K16" s="172" t="str">
        <f>IFERROR(IF($C$7="Tax Levy",VLOOKUP(E16,#REF!,3,FALSE), IF($C$7="IFR", VLOOKUP(E16,#REF!,3,FALSE), IF($C$7="Non Tax-Levy",VLOOKUP(F16,#REF!,3,FALSE),"−−−−−−−►"))), "−−−−−−−►")</f>
        <v>−−−−−−−►</v>
      </c>
      <c r="L16" s="173"/>
      <c r="M16" s="84">
        <f>IFERROR(IF(OR(K16="", E16=""), "−−−−−−−►", IF(OR(P16=114, P16=116), 99999,IF(AND(K16=65040, LEFT(F16,11) ="Funding Src"), 40300,IF(AND(F16="", $C$7="Tax Levy"), 99999,IF($C$7="Tax Levy",VLOOKUP(F16,#REF!,2,FALSE),IF($C$7="Non Tax-Levy",VLOOKUP(F16,#REF!,6,FALSE), IF(AND($C$7="IFR", K16="75018"), VLOOKUP(K16,#REF!,13,FALSE), VLOOKUP(K16,#REF!,6,FALSE)))))))), "−−−−−−−►")</f>
        <v>99999</v>
      </c>
      <c r="N16" s="85" t="str">
        <f>IFERROR(IF($C$7="Tax Levy", VLOOKUP(K16,#REF!,5,FALSE),  IF($C$7="Non Tax-Levy", VLOOKUP(F16,#REF!,7,FALSE), IF(AND($C$7="IFR", K16="75018"), VLOOKUP(K16,#REF!,5,FALSE), VLOOKUP(K16,#REF!,9,FALSE)))), "−−−−−−−►")</f>
        <v>−−−−−−−►</v>
      </c>
      <c r="O16" s="85" t="str">
        <f>IFERROR( IF(AND(C$10="Excellence Fee", B16&lt;&gt;""),801066, IF(AND(M16=40300, K16=65040), VLOOKUP(M16,#REF!,3,FALSE),IF($C$7="Tax Levy", VLOOKUP(K16,#REF!,15,FALSE), IF($C$7="Non Tax-Levy", VLOOKUP(F16,#REF!,9,FALSE), IF(AND($C$7="IFR", K16="75018"), VLOOKUP(K16,#REF!,15,FALSE), VLOOKUP(K16,#REF!,7,FALSE)))))), "−−−−−−−►")</f>
        <v>−−−−−−−►</v>
      </c>
      <c r="P16" s="85" t="str">
        <f>IFERROR(IF(OR(F16="Spec. Initiative: Open Education Rsrc.- 116", F16="Spec. Initiative: Strategic Investment- 114"), VLOOKUP(F16,#REF!,2,FALSE), IF($C$7="Tax Levy", VLOOKUP(K16,#REF!,10,FALSE), IF($C$7="Non Tax-Levy", VLOOKUP(F16,#REF!,8,FALSE), IF(AND($C$7="IFR", K16="75018"), VLOOKUP(K16,#REF!,10,FALSE), VLOOKUP(K16,#REF!,8,FALSE))))), "−−−−−−−►")</f>
        <v>−−−−−−−►</v>
      </c>
      <c r="Q16" s="85" t="str">
        <f>IFERROR(IF($C$7="Tax Levy", VLOOKUP(C$7&amp;K16,#REF!,3,FALSE), IF($C$7="Non Tax-Levy", VLOOKUP(F16,#REF!,10,FALSE), IF(AND($C$7="IFR", K16="75018"), VLOOKUP(K16,#REF!,7,FALSE), VLOOKUP(K16,#REF!, 10,FALSE)))), "−−−−−−−►")</f>
        <v>−−−−−−−►</v>
      </c>
      <c r="R16" s="85" t="str">
        <f>IFERROR(IF($C$7="Tax Levy", VLOOKUP(C7&amp;K16,#REF!,2,FALSE), IF($C$7="IFR", VLOOKUP(K16,#REF!,2,FALSE), IF($C$7="Non Tax-Levy", VLOOKUP(F16,#REF!,11,FALSE), "−−−−−−−►"))), "−−−−−−−►")</f>
        <v>−−−−−−−►</v>
      </c>
      <c r="U16" s="66"/>
      <c r="V16" s="67"/>
      <c r="Z16" s="42" t="s">
        <v>92</v>
      </c>
      <c r="AA16" s="42"/>
      <c r="AB16" s="42"/>
      <c r="AC16" s="42"/>
      <c r="AD16" s="32">
        <v>43603</v>
      </c>
      <c r="AF16" s="43"/>
    </row>
    <row r="17" spans="1:32" ht="24" customHeight="1" x14ac:dyDescent="0.3">
      <c r="A17" s="7">
        <v>5</v>
      </c>
      <c r="B17" s="63"/>
      <c r="C17" s="56"/>
      <c r="D17" s="64"/>
      <c r="E17" s="86"/>
      <c r="F17" s="65"/>
      <c r="G17" s="65"/>
      <c r="H17" s="170" t="s">
        <v>93</v>
      </c>
      <c r="I17" s="171"/>
      <c r="J17" s="86"/>
      <c r="K17" s="172" t="str">
        <f>IFERROR(IF($C$7="Tax Levy",VLOOKUP(E17,#REF!,3,FALSE), IF($C$7="IFR", VLOOKUP(E17,#REF!,3,FALSE), IF($C$7="Non Tax-Levy",VLOOKUP(F17,#REF!,3,FALSE),"−−−−−−−►"))), "−−−−−−−►")</f>
        <v>−−−−−−−►</v>
      </c>
      <c r="L17" s="173"/>
      <c r="M17" s="84" t="str">
        <f>IFERROR(IF(OR(K17="", E17=""), "−−−−−−−►", IF(OR(P17=114, P17=116), 99999,IF(AND(K17=65040, LEFT(F17,11) ="Funding Src"), 40300,IF(AND(F17="", $C$7="Tax Levy"), 99999,IF($C$7="Tax Levy",VLOOKUP(F17,#REF!,2,FALSE),IF($C$7="Non Tax-Levy",VLOOKUP(F17,#REF!,6,FALSE), IF(AND($C$7="IFR", K17="75018"), VLOOKUP(K17,#REF!,13,FALSE), VLOOKUP(K17,#REF!,6,FALSE)))))))), "−−−−−−−►")</f>
        <v>−−−−−−−►</v>
      </c>
      <c r="N17" s="85" t="str">
        <f>IFERROR(IF($C$7="Tax Levy", VLOOKUP(K17,#REF!,5,FALSE),  IF($C$7="Non Tax-Levy", VLOOKUP(F17,#REF!,7,FALSE), IF(AND($C$7="IFR", K17="75018"), VLOOKUP(K17,#REF!,5,FALSE), VLOOKUP(K17,#REF!,9,FALSE)))), "−−−−−−−►")</f>
        <v>−−−−−−−►</v>
      </c>
      <c r="O17" s="85" t="str">
        <f>IFERROR( IF(AND(C$10="Excellence Fee", B17&lt;&gt;""),801066, IF(AND(M17=40300, K17=65040), VLOOKUP(M17,#REF!,3,FALSE),IF($C$7="Tax Levy", VLOOKUP(K17,#REF!,15,FALSE), IF($C$7="Non Tax-Levy", VLOOKUP(F17,#REF!,9,FALSE), IF(AND($C$7="IFR", K17="75018"), VLOOKUP(K17,#REF!,15,FALSE), VLOOKUP(K17,#REF!,7,FALSE)))))), "−−−−−−−►")</f>
        <v>−−−−−−−►</v>
      </c>
      <c r="P17" s="85" t="str">
        <f>IFERROR(IF(OR(F17="Spec. Initiative: Open Education Rsrc.- 116", F17="Spec. Initiative: Strategic Investment- 114"), VLOOKUP(F17,#REF!,2,FALSE), IF($C$7="Tax Levy", VLOOKUP(K17,#REF!,10,FALSE), IF($C$7="Non Tax-Levy", VLOOKUP(F17,#REF!,8,FALSE), IF(AND($C$7="IFR", K17="75018"), VLOOKUP(K17,#REF!,10,FALSE), VLOOKUP(K17,#REF!,8,FALSE))))), "−−−−−−−►")</f>
        <v>−−−−−−−►</v>
      </c>
      <c r="Q17" s="85" t="str">
        <f>IFERROR(IF($C$7="Tax Levy", VLOOKUP(C$7&amp;K17,#REF!,3,FALSE), IF($C$7="Non Tax-Levy", VLOOKUP(F17,#REF!,10,FALSE), IF(AND($C$7="IFR", K17="75018"), VLOOKUP(K17,#REF!,7,FALSE), VLOOKUP(K17,#REF!, 10,FALSE)))), "−−−−−−−►")</f>
        <v>−−−−−−−►</v>
      </c>
      <c r="R17" s="85" t="str">
        <f>IFERROR(IF($C$7="Tax Levy", VLOOKUP(C7&amp;K17,#REF!, 2,FALSE), IF($C$7="IFR", VLOOKUP(K17,#REF!,2,FALSE), IF($C$7="Non Tax-Levy", VLOOKUP(F17,#REF!,11,FALSE), "−−−−−−−►"))), "−−−−−−−►")</f>
        <v>−−−−−−−►</v>
      </c>
      <c r="U17" s="66"/>
      <c r="V17" s="67"/>
      <c r="Z17" s="42"/>
      <c r="AA17" s="42"/>
      <c r="AB17" s="42"/>
      <c r="AC17" s="42"/>
      <c r="AD17" s="32">
        <v>43604</v>
      </c>
      <c r="AF17" s="43"/>
    </row>
    <row r="18" spans="1:32" ht="23.25" customHeight="1" x14ac:dyDescent="0.3">
      <c r="A18" s="7">
        <v>6</v>
      </c>
      <c r="B18" s="63"/>
      <c r="C18" s="56"/>
      <c r="D18" s="64"/>
      <c r="E18" s="86"/>
      <c r="F18" s="65"/>
      <c r="G18" s="65"/>
      <c r="H18" s="170" t="s">
        <v>93</v>
      </c>
      <c r="I18" s="171"/>
      <c r="J18" s="86"/>
      <c r="K18" s="172" t="str">
        <f>IFERROR(IF($C$7="Tax Levy",VLOOKUP(E18,#REF!,3,FALSE), IF($C$7="IFR", VLOOKUP(E18,#REF!,3,FALSE), IF($C$7="Non Tax-Levy",VLOOKUP(F18,#REF!,3,FALSE),"−−−−−−−►"))), "−−−−−−−►")</f>
        <v>−−−−−−−►</v>
      </c>
      <c r="L18" s="173"/>
      <c r="M18" s="84" t="str">
        <f>IFERROR(IF(OR(K18="", E18=""), "−−−−−−−►", IF(OR(P18=114, P18=116), 99999,IF(AND(K18=65040, LEFT(F18,11) ="Funding Src"), 40300,IF(AND(F18="", $C$7="Tax Levy"), 99999,IF($C$7="Tax Levy",VLOOKUP(F18,#REF!,2,FALSE),IF($C$7="Non Tax-Levy",VLOOKUP(F18,#REF!,6,FALSE), IF(AND($C$7="IFR", K18="75018"), VLOOKUP(K18,#REF!,13,FALSE), VLOOKUP(K18,#REF!,6,FALSE)))))))), "−−−−−−−►")</f>
        <v>−−−−−−−►</v>
      </c>
      <c r="N18" s="85" t="str">
        <f>IFERROR(IF($C$7="Tax Levy", VLOOKUP(K18,#REF!,5,FALSE),  IF($C$7="Non Tax-Levy", VLOOKUP(F18,#REF!,7,FALSE), IF(AND($C$7="IFR", K18="75018"), VLOOKUP(K18,#REF!,5,FALSE), VLOOKUP(K18,#REF!,9,FALSE)))), "−−−−−−−►")</f>
        <v>−−−−−−−►</v>
      </c>
      <c r="O18" s="85" t="str">
        <f>IFERROR( IF(AND(C$10="Excellence Fee", B18&lt;&gt;""),801066, IF(AND(M18=40300, K18=65040), VLOOKUP(M18,#REF!,3,FALSE),IF($C$7="Tax Levy", VLOOKUP(K18,#REF!,15,FALSE), IF($C$7="Non Tax-Levy", VLOOKUP(F18,#REF!,9,FALSE), IF(AND($C$7="IFR", K18="75018"), VLOOKUP(K18,#REF!,15,FALSE), VLOOKUP(K18,#REF!,7,FALSE)))))), "−−−−−−−►")</f>
        <v>−−−−−−−►</v>
      </c>
      <c r="P18" s="85" t="str">
        <f>IFERROR(IF(OR(F18="Spec. Initiative: Open Education Rsrc.- 116", F18="Spec. Initiative: Strategic Investment- 114"), VLOOKUP(F18,#REF!,2,FALSE), IF($C$7="Tax Levy", VLOOKUP(K18,#REF!,10,FALSE), IF($C$7="Non Tax-Levy", VLOOKUP(F18,#REF!,8,FALSE), IF(AND($C$7="IFR", K18="75018"), VLOOKUP(K18,#REF!,10,FALSE), VLOOKUP(K18,#REF!,8,FALSE))))), "−−−−−−−►")</f>
        <v>−−−−−−−►</v>
      </c>
      <c r="Q18" s="85" t="str">
        <f>IFERROR(IF($C$7="Tax Levy", VLOOKUP(C$7&amp;K18,#REF!,3,FALSE), IF($C$7="Non Tax-Levy", VLOOKUP(F18,#REF!,10,FALSE), IF(AND($C$7="IFR", K18="75018"), VLOOKUP(K18,#REF!,7,FALSE), VLOOKUP(K18,#REF!, 10,FALSE)))), "−−−−−−−►")</f>
        <v>−−−−−−−►</v>
      </c>
      <c r="R18" s="85" t="str">
        <f>IFERROR(IF($C$7="Tax Levy", VLOOKUP(C7&amp;K18,#REF!, 2,FALSE), IF($C$7="IFR", VLOOKUP(K18,#REF!,2,FALSE), IF($C$7="Non Tax-Levy", VLOOKUP(F18,#REF!,11,FALSE), "−−−−−−−►"))), "−−−−−−−►")</f>
        <v>−−−−−−−►</v>
      </c>
      <c r="U18" s="66"/>
      <c r="V18" s="50"/>
      <c r="Z18" s="42"/>
      <c r="AA18" s="42"/>
      <c r="AB18" s="42"/>
      <c r="AC18" s="42"/>
      <c r="AD18" s="32">
        <v>43605</v>
      </c>
    </row>
    <row r="19" spans="1:32" ht="25.5" customHeight="1" x14ac:dyDescent="0.3">
      <c r="A19" s="7">
        <v>7</v>
      </c>
      <c r="B19" s="63"/>
      <c r="C19" s="56"/>
      <c r="D19" s="64"/>
      <c r="E19" s="86"/>
      <c r="F19" s="65"/>
      <c r="G19" s="65"/>
      <c r="H19" s="170" t="s">
        <v>93</v>
      </c>
      <c r="I19" s="171"/>
      <c r="J19" s="86"/>
      <c r="K19" s="172" t="str">
        <f>IFERROR(IF($C$7="Tax Levy",VLOOKUP(E19,#REF!,3,FALSE), IF($C$7="IFR", VLOOKUP(E19,#REF!,3,FALSE), IF($C$7="Non Tax-Levy",VLOOKUP(F19,#REF!,3,FALSE),"−−−−−−−►"))), "−−−−−−−►")</f>
        <v>−−−−−−−►</v>
      </c>
      <c r="L19" s="173"/>
      <c r="M19" s="84" t="str">
        <f>IFERROR(IF(OR(K19="", E19=""), "−−−−−−−►", IF(OR(P19=114, P19=116), 99999,IF(AND(K19=65040, LEFT(F19,11) ="Funding Src"), 40300,IF(AND(F19="", $C$7="Tax Levy"), 99999,IF($C$7="Tax Levy",VLOOKUP(F19,#REF!,2,FALSE),IF($C$7="Non Tax-Levy",VLOOKUP(F19,#REF!,6,FALSE), IF(AND($C$7="IFR", K19="75018"), VLOOKUP(K19,#REF!,13,FALSE), VLOOKUP(K19,#REF!,6,FALSE)))))))), "−−−−−−−►")</f>
        <v>−−−−−−−►</v>
      </c>
      <c r="N19" s="85" t="str">
        <f>IFERROR(IF($C$7="Tax Levy", VLOOKUP(K19,#REF!,5,FALSE),  IF($C$7="Non Tax-Levy", VLOOKUP(F19,#REF!,7,FALSE), IF(AND($C$7="IFR", K19="75018"), VLOOKUP(K19,#REF!,5,FALSE), VLOOKUP(K19,#REF!,9,FALSE)))), "−−−−−−−►")</f>
        <v>−−−−−−−►</v>
      </c>
      <c r="O19" s="85" t="str">
        <f>IFERROR( IF(AND(C$10="Excellence Fee", B19&lt;&gt;""),801066, IF(AND(M19=40300, K19=65040), VLOOKUP(M19,#REF!,3,FALSE),IF($C$7="Tax Levy", VLOOKUP(K19,#REF!,15,FALSE), IF($C$7="Non Tax-Levy", VLOOKUP(F19,#REF!,9,FALSE), IF(AND($C$7="IFR", K19="75018"), VLOOKUP(K19,#REF!,15,FALSE), VLOOKUP(K19,#REF!,7,FALSE)))))), "−−−−−−−►")</f>
        <v>−−−−−−−►</v>
      </c>
      <c r="P19" s="85" t="str">
        <f>IFERROR(IF(OR(F19="Spec. Initiative: Open Education Rsrc.- 116", F19="Spec. Initiative: Strategic Investment- 114"), VLOOKUP(F19,#REF!,2,FALSE), IF($C$7="Tax Levy", VLOOKUP(K19,#REF!,10,FALSE), IF($C$7="Non Tax-Levy", VLOOKUP(F19,#REF!,8,FALSE), IF(AND($C$7="IFR", K19="75018"), VLOOKUP(K19,#REF!,10,FALSE), VLOOKUP(K19,#REF!,8,FALSE))))), "−−−−−−−►")</f>
        <v>−−−−−−−►</v>
      </c>
      <c r="Q19" s="85" t="str">
        <f>IFERROR(IF($C$7="Tax Levy", VLOOKUP(C$7&amp;K19,#REF!,3,FALSE), IF($C$7="Non Tax-Levy", VLOOKUP(F19,#REF!,10,FALSE), IF(AND($C$7="IFR", K19="75018"), VLOOKUP(K19,#REF!,7,FALSE), VLOOKUP(K19,#REF!, 10,FALSE)))), "−−−−−−−►")</f>
        <v>−−−−−−−►</v>
      </c>
      <c r="R19" s="85" t="str">
        <f>IFERROR(IF($C$7="Tax Levy", VLOOKUP(C7&amp;K19,#REF!, 2,FALSE), IF($C$7="IFR", VLOOKUP(K19,#REF!,2,FALSE), IF($C$7="Non Tax-Levy", VLOOKUP(F19,#REF!,11,FALSE), "−−−−−−−►"))), "−−−−−−−►")</f>
        <v>−−−−−−−►</v>
      </c>
      <c r="U19" s="66"/>
      <c r="V19" s="69"/>
      <c r="Z19" s="42"/>
      <c r="AA19" s="42"/>
      <c r="AB19" s="42"/>
      <c r="AC19" s="42"/>
      <c r="AD19" s="32">
        <v>43606</v>
      </c>
    </row>
    <row r="20" spans="1:32" ht="25.5" customHeight="1" x14ac:dyDescent="0.3">
      <c r="A20" s="7">
        <v>8</v>
      </c>
      <c r="B20" s="63"/>
      <c r="C20" s="56"/>
      <c r="D20" s="64"/>
      <c r="E20" s="86"/>
      <c r="F20" s="65"/>
      <c r="G20" s="65"/>
      <c r="H20" s="170" t="s">
        <v>93</v>
      </c>
      <c r="I20" s="171"/>
      <c r="J20" s="86"/>
      <c r="K20" s="172" t="str">
        <f>IFERROR(IF($C$7="Tax Levy",VLOOKUP(E20,#REF!,3,FALSE), IF($C$7="IFR", VLOOKUP(E20,#REF!,3,FALSE), IF($C$7="Non Tax-Levy",VLOOKUP(F20,#REF!,3,FALSE),"−−−−−−−►"))), "−−−−−−−►")</f>
        <v>−−−−−−−►</v>
      </c>
      <c r="L20" s="173"/>
      <c r="M20" s="84" t="str">
        <f>IFERROR(IF(OR(K20="", E20=""), "−−−−−−−►", IF(OR(P20=114, P20=116), 99999,IF(AND(K20=65040, LEFT(F20,11) ="Funding Src"), 40300,IF(AND(F20="", $C$7="Tax Levy"), 99999,IF($C$7="Tax Levy",VLOOKUP(F20,#REF!,2,FALSE),IF($C$7="Non Tax-Levy",VLOOKUP(F20,#REF!,6,FALSE), IF(AND($C$7="IFR", K20="75018"), VLOOKUP(K20,#REF!,13,FALSE), VLOOKUP(K20,#REF!,6,FALSE)))))))), "−−−−−−−►")</f>
        <v>−−−−−−−►</v>
      </c>
      <c r="N20" s="85" t="str">
        <f>IFERROR(IF($C$7="Tax Levy", VLOOKUP(K20,#REF!,5,FALSE),  IF($C$7="Non Tax-Levy", VLOOKUP(F20,#REF!,7,FALSE), IF(AND($C$7="IFR", K20="75018"), VLOOKUP(K20,#REF!,5,FALSE), VLOOKUP(K20,#REF!,9,FALSE)))), "−−−−−−−►")</f>
        <v>−−−−−−−►</v>
      </c>
      <c r="O20" s="85" t="str">
        <f>IFERROR( IF(AND(C$10="Excellence Fee", B20&lt;&gt;""),801066, IF(AND(M20=40300, K20=65040), VLOOKUP(M20,#REF!,3,FALSE),IF($C$7="Tax Levy", VLOOKUP(K20,#REF!,15,FALSE), IF($C$7="Non Tax-Levy", VLOOKUP(F20,#REF!,9,FALSE), IF(AND($C$7="IFR", K20="75018"), VLOOKUP(K20,#REF!,15,FALSE), VLOOKUP(K20,#REF!,7,FALSE)))))), "−−−−−−−►")</f>
        <v>−−−−−−−►</v>
      </c>
      <c r="P20" s="85" t="str">
        <f>IFERROR(IF(OR(F20="Spec. Initiative: Open Education Rsrc.- 116", F20="Spec. Initiative: Strategic Investment- 114"), VLOOKUP(F20,#REF!,2,FALSE), IF($C$7="Tax Levy", VLOOKUP(K20,#REF!,10,FALSE), IF($C$7="Non Tax-Levy", VLOOKUP(F20,#REF!,8,FALSE), IF(AND($C$7="IFR", K20="75018"), VLOOKUP(K20,#REF!,10,FALSE), VLOOKUP(K20,#REF!,8,FALSE))))), "−−−−−−−►")</f>
        <v>−−−−−−−►</v>
      </c>
      <c r="Q20" s="85" t="str">
        <f>IFERROR(IF($C$7="Tax Levy", VLOOKUP(C$7&amp;K20,#REF!,3,FALSE), IF($C$7="Non Tax-Levy", VLOOKUP(F20,#REF!,10,FALSE), IF(AND($C$7="IFR", K20="75018"), VLOOKUP(K20,#REF!,7,FALSE), VLOOKUP(K20,#REF!, 10,FALSE)))), "−−−−−−−►")</f>
        <v>−−−−−−−►</v>
      </c>
      <c r="R20" s="85" t="str">
        <f>IFERROR(IF($C$7="Tax Levy", VLOOKUP(C7&amp;K20,#REF!, 2,FALSE), IF($C$7="IFR", VLOOKUP(K20,#REF!,2,FALSE), IF($C$7="Non Tax-Levy", VLOOKUP(F20,#REF!,11,FALSE), "−−−−−−−►"))), "−−−−−−−►")</f>
        <v>−−−−−−−►</v>
      </c>
      <c r="U20" s="66"/>
      <c r="V20" s="69"/>
      <c r="Z20" s="42"/>
      <c r="AA20" s="42"/>
      <c r="AB20" s="42"/>
      <c r="AC20" s="37"/>
      <c r="AD20" s="32">
        <v>43607</v>
      </c>
    </row>
    <row r="21" spans="1:32" x14ac:dyDescent="0.2">
      <c r="B21" s="55"/>
      <c r="C21" s="56"/>
      <c r="D21" s="56"/>
      <c r="E21" s="55"/>
      <c r="K21" s="70"/>
      <c r="M21" s="18"/>
      <c r="V21" s="52"/>
      <c r="Z21" s="42"/>
      <c r="AA21" s="42"/>
      <c r="AB21" s="42"/>
      <c r="AC21" s="42"/>
      <c r="AD21" s="32">
        <v>43608</v>
      </c>
    </row>
    <row r="22" spans="1:32" ht="18.75" customHeight="1" x14ac:dyDescent="0.3">
      <c r="G22" s="46" t="s">
        <v>52</v>
      </c>
      <c r="H22" s="97" t="str">
        <f>"$"&amp;SUM(H13:H20)</f>
        <v>$0</v>
      </c>
      <c r="M22" s="13"/>
      <c r="N22" s="16"/>
      <c r="V22" s="13"/>
      <c r="Z22" s="42"/>
      <c r="AB22" s="42"/>
      <c r="AC22" s="42"/>
      <c r="AD22" s="32">
        <v>43609</v>
      </c>
    </row>
    <row r="23" spans="1:32" s="30" customFormat="1" x14ac:dyDescent="0.2">
      <c r="C23" s="18"/>
      <c r="D23" s="18"/>
      <c r="S23" s="13"/>
      <c r="T23" s="13"/>
      <c r="V23" s="16"/>
      <c r="Z23" s="17"/>
      <c r="AA23" s="37"/>
      <c r="AB23" s="37"/>
      <c r="AC23" s="42"/>
      <c r="AD23" s="32">
        <v>43610</v>
      </c>
      <c r="AE23" s="17"/>
      <c r="AF23" s="7"/>
    </row>
    <row r="24" spans="1:32" ht="11.25" customHeight="1" x14ac:dyDescent="0.2">
      <c r="S24" s="13"/>
      <c r="T24" s="16"/>
      <c r="V24" s="13"/>
      <c r="Z24" s="37"/>
      <c r="AA24" s="42"/>
      <c r="AB24" s="42"/>
      <c r="AC24" s="37"/>
      <c r="AD24" s="32">
        <v>43611</v>
      </c>
      <c r="AE24" s="37"/>
      <c r="AF24" s="30"/>
    </row>
    <row r="25" spans="1:32" ht="18.75" customHeight="1" x14ac:dyDescent="0.2">
      <c r="S25" s="13"/>
      <c r="T25" s="16"/>
      <c r="V25" s="16"/>
      <c r="Z25" s="42"/>
      <c r="AA25" s="42"/>
      <c r="AB25" s="42"/>
      <c r="AC25" s="42"/>
      <c r="AD25" s="32">
        <v>43612</v>
      </c>
    </row>
    <row r="26" spans="1:32" ht="18.75" customHeight="1" x14ac:dyDescent="0.2">
      <c r="A26" s="7" t="s">
        <v>53</v>
      </c>
      <c r="B26" s="30" t="s">
        <v>54</v>
      </c>
      <c r="S26" s="13"/>
      <c r="T26" s="16"/>
      <c r="Z26" s="42"/>
      <c r="AA26" s="42"/>
      <c r="AB26" s="42"/>
      <c r="AC26" s="6"/>
      <c r="AD26" s="32">
        <v>43613</v>
      </c>
    </row>
    <row r="27" spans="1:32" s="30" customFormat="1" ht="18.75" customHeight="1" x14ac:dyDescent="0.2">
      <c r="A27" s="30" t="s">
        <v>53</v>
      </c>
      <c r="B27" s="30" t="s">
        <v>55</v>
      </c>
      <c r="C27" s="18"/>
      <c r="D27" s="18"/>
      <c r="P27" s="13"/>
      <c r="Q27" s="13"/>
      <c r="R27" s="13"/>
      <c r="S27" s="13"/>
      <c r="T27" s="13"/>
      <c r="V27" s="7"/>
      <c r="Z27" s="42"/>
      <c r="AA27" s="37"/>
      <c r="AB27" s="37"/>
      <c r="AC27" s="42"/>
      <c r="AD27" s="32">
        <v>43614</v>
      </c>
      <c r="AE27" s="17"/>
      <c r="AF27" s="7"/>
    </row>
    <row r="28" spans="1:32" ht="18.75" customHeight="1" x14ac:dyDescent="0.2">
      <c r="A28" s="7" t="s">
        <v>56</v>
      </c>
      <c r="B28" s="30" t="s">
        <v>57</v>
      </c>
      <c r="P28" s="16"/>
      <c r="Q28" s="16"/>
      <c r="R28" s="16"/>
      <c r="S28" s="13"/>
      <c r="T28" s="16"/>
      <c r="V28" s="30"/>
      <c r="Z28" s="37"/>
      <c r="AA28" s="42"/>
      <c r="AB28" s="42"/>
      <c r="AC28" s="42"/>
      <c r="AD28" s="32">
        <v>43615</v>
      </c>
      <c r="AE28" s="37"/>
      <c r="AF28" s="30"/>
    </row>
    <row r="29" spans="1:32" s="6" customFormat="1" ht="18.75" customHeight="1" x14ac:dyDescent="0.2">
      <c r="A29" s="49" t="s">
        <v>58</v>
      </c>
      <c r="B29" s="55" t="s">
        <v>59</v>
      </c>
      <c r="F29" s="71"/>
      <c r="P29" s="72"/>
      <c r="Q29" s="72"/>
      <c r="R29" s="72"/>
      <c r="S29" s="72"/>
      <c r="T29" s="72"/>
      <c r="V29" s="7"/>
      <c r="Z29" s="42"/>
      <c r="AC29" s="42"/>
      <c r="AD29" s="32">
        <v>43616</v>
      </c>
    </row>
    <row r="30" spans="1:32" ht="18.75" customHeight="1" x14ac:dyDescent="0.2">
      <c r="B30" s="6"/>
      <c r="P30" s="16"/>
      <c r="Q30" s="16"/>
      <c r="R30" s="16"/>
      <c r="S30" s="13"/>
      <c r="T30" s="16"/>
      <c r="V30" s="6"/>
      <c r="Z30" s="6"/>
      <c r="AA30" s="42"/>
      <c r="AB30" s="42"/>
      <c r="AC30" s="42"/>
      <c r="AD30" s="32">
        <v>43617</v>
      </c>
    </row>
    <row r="31" spans="1:32" ht="18.75" customHeight="1" x14ac:dyDescent="0.2">
      <c r="P31" s="16"/>
      <c r="Q31" s="16"/>
      <c r="R31" s="16"/>
      <c r="S31" s="13"/>
      <c r="T31" s="16"/>
      <c r="Z31" s="42"/>
      <c r="AA31" s="42"/>
      <c r="AB31" s="42"/>
      <c r="AC31" s="42"/>
      <c r="AD31" s="32">
        <v>43618</v>
      </c>
    </row>
    <row r="32" spans="1:32" ht="18.75" customHeight="1" x14ac:dyDescent="0.2">
      <c r="A32" s="30"/>
      <c r="S32" s="13"/>
      <c r="T32" s="16"/>
      <c r="Z32" s="42"/>
      <c r="AA32" s="42"/>
      <c r="AB32" s="42"/>
      <c r="AC32" s="42"/>
      <c r="AD32" s="32">
        <v>43619</v>
      </c>
    </row>
    <row r="33" spans="2:32" s="17" customFormat="1" ht="18.75" customHeight="1" x14ac:dyDescent="0.2">
      <c r="C33" s="18"/>
      <c r="D33" s="18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3"/>
      <c r="T33" s="16"/>
      <c r="U33" s="7"/>
      <c r="V33" s="7"/>
      <c r="W33" s="7"/>
      <c r="X33" s="7"/>
      <c r="Y33" s="7"/>
      <c r="Z33" s="42"/>
      <c r="AA33" s="42"/>
      <c r="AB33" s="42"/>
      <c r="AC33" s="42"/>
      <c r="AD33" s="32">
        <v>43620</v>
      </c>
      <c r="AF33" s="7"/>
    </row>
    <row r="34" spans="2:32" s="17" customFormat="1" ht="18.75" customHeight="1" x14ac:dyDescent="0.2">
      <c r="B34" s="30"/>
      <c r="C34" s="18"/>
      <c r="D34" s="1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3"/>
      <c r="T34" s="16"/>
      <c r="U34" s="7"/>
      <c r="V34" s="7"/>
      <c r="W34" s="7"/>
      <c r="X34" s="7"/>
      <c r="Y34" s="7"/>
      <c r="Z34" s="42"/>
      <c r="AA34" s="42"/>
      <c r="AB34" s="42"/>
      <c r="AC34" s="42"/>
      <c r="AD34" s="32">
        <v>43621</v>
      </c>
      <c r="AF34" s="7"/>
    </row>
    <row r="35" spans="2:32" s="17" customFormat="1" ht="18.75" customHeight="1" x14ac:dyDescent="0.2">
      <c r="B35" s="30"/>
      <c r="C35" s="18"/>
      <c r="D35" s="1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3"/>
      <c r="T35" s="16"/>
      <c r="U35" s="7"/>
      <c r="V35" s="7"/>
      <c r="W35" s="7"/>
      <c r="X35" s="7"/>
      <c r="Y35" s="7"/>
      <c r="Z35" s="42"/>
      <c r="AA35" s="42"/>
      <c r="AB35" s="42"/>
      <c r="AC35" s="42"/>
      <c r="AD35" s="32">
        <v>43622</v>
      </c>
      <c r="AF35" s="7"/>
    </row>
    <row r="36" spans="2:32" s="17" customFormat="1" ht="18.75" customHeight="1" x14ac:dyDescent="0.2">
      <c r="B36" s="30"/>
      <c r="C36" s="18"/>
      <c r="D36" s="1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8"/>
      <c r="T36" s="7"/>
      <c r="U36" s="7"/>
      <c r="V36" s="7"/>
      <c r="W36" s="7"/>
      <c r="X36" s="7"/>
      <c r="Y36" s="7"/>
      <c r="Z36" s="42"/>
      <c r="AA36" s="42"/>
      <c r="AB36" s="42"/>
      <c r="AC36" s="42"/>
      <c r="AD36" s="32">
        <v>43623</v>
      </c>
      <c r="AF36" s="7"/>
    </row>
    <row r="37" spans="2:32" s="17" customFormat="1" ht="18.75" customHeight="1" x14ac:dyDescent="0.2">
      <c r="B37" s="30"/>
      <c r="C37" s="18"/>
      <c r="D37" s="1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8"/>
      <c r="T37" s="7"/>
      <c r="U37" s="7"/>
      <c r="V37" s="7"/>
      <c r="W37" s="7"/>
      <c r="X37" s="7"/>
      <c r="Y37" s="7"/>
      <c r="Z37" s="42"/>
      <c r="AA37" s="42"/>
      <c r="AB37" s="42"/>
      <c r="AC37" s="42"/>
      <c r="AD37" s="32">
        <v>43624</v>
      </c>
      <c r="AF37" s="7"/>
    </row>
    <row r="38" spans="2:32" s="17" customFormat="1" ht="18.75" customHeight="1" x14ac:dyDescent="0.2">
      <c r="B38" s="30"/>
      <c r="C38" s="18"/>
      <c r="D38" s="1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8"/>
      <c r="T38" s="7"/>
      <c r="U38" s="7"/>
      <c r="V38" s="7"/>
      <c r="W38" s="7"/>
      <c r="X38" s="7"/>
      <c r="Y38" s="7"/>
      <c r="Z38" s="42"/>
      <c r="AA38" s="42"/>
      <c r="AB38" s="42"/>
      <c r="AC38" s="42"/>
      <c r="AD38" s="32">
        <v>43625</v>
      </c>
      <c r="AF38" s="7"/>
    </row>
    <row r="39" spans="2:32" s="17" customFormat="1" ht="18.75" customHeight="1" x14ac:dyDescent="0.2">
      <c r="B39" s="30"/>
      <c r="C39" s="18"/>
      <c r="D39" s="1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8"/>
      <c r="T39" s="7"/>
      <c r="U39" s="7"/>
      <c r="V39" s="7"/>
      <c r="W39" s="7"/>
      <c r="X39" s="7"/>
      <c r="Y39" s="7"/>
      <c r="Z39" s="42"/>
      <c r="AA39" s="42"/>
      <c r="AB39" s="42"/>
      <c r="AC39" s="42"/>
      <c r="AD39" s="32">
        <v>43626</v>
      </c>
      <c r="AF39" s="7"/>
    </row>
    <row r="40" spans="2:32" s="17" customFormat="1" ht="18.75" customHeight="1" x14ac:dyDescent="0.2">
      <c r="B40" s="30"/>
      <c r="C40" s="18"/>
      <c r="D40" s="1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8"/>
      <c r="T40" s="7"/>
      <c r="U40" s="7"/>
      <c r="V40" s="7"/>
      <c r="W40" s="7"/>
      <c r="X40" s="7"/>
      <c r="Y40" s="7"/>
      <c r="Z40" s="42"/>
      <c r="AA40" s="42"/>
      <c r="AB40" s="42"/>
      <c r="AC40" s="42"/>
      <c r="AD40" s="32">
        <v>43627</v>
      </c>
      <c r="AF40" s="7"/>
    </row>
    <row r="41" spans="2:32" s="17" customFormat="1" ht="18.75" customHeight="1" x14ac:dyDescent="0.2">
      <c r="B41" s="30"/>
      <c r="C41" s="18"/>
      <c r="D41" s="1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8"/>
      <c r="T41" s="7"/>
      <c r="U41" s="7"/>
      <c r="V41" s="7"/>
      <c r="W41" s="7"/>
      <c r="X41" s="7"/>
      <c r="Y41" s="7"/>
      <c r="Z41" s="42"/>
      <c r="AA41" s="42"/>
      <c r="AB41" s="42"/>
      <c r="AC41" s="42"/>
      <c r="AD41" s="32">
        <v>43628</v>
      </c>
      <c r="AF41" s="7"/>
    </row>
    <row r="42" spans="2:32" s="17" customFormat="1" ht="18.75" customHeight="1" x14ac:dyDescent="0.2">
      <c r="B42" s="30"/>
      <c r="C42" s="18"/>
      <c r="D42" s="1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8"/>
      <c r="T42" s="7"/>
      <c r="U42" s="7"/>
      <c r="V42" s="7"/>
      <c r="W42" s="7"/>
      <c r="X42" s="7"/>
      <c r="Y42" s="7"/>
      <c r="Z42" s="42"/>
      <c r="AA42" s="42"/>
      <c r="AB42" s="42"/>
      <c r="AC42" s="42"/>
      <c r="AD42" s="32">
        <v>43629</v>
      </c>
      <c r="AF42" s="7"/>
    </row>
    <row r="43" spans="2:32" s="17" customFormat="1" ht="18.75" customHeight="1" x14ac:dyDescent="0.2">
      <c r="B43" s="30"/>
      <c r="C43" s="18"/>
      <c r="D43" s="1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8"/>
      <c r="T43" s="7"/>
      <c r="U43" s="7"/>
      <c r="V43" s="7"/>
      <c r="W43" s="7"/>
      <c r="X43" s="7"/>
      <c r="Y43" s="7"/>
      <c r="Z43" s="42"/>
      <c r="AA43" s="42"/>
      <c r="AB43" s="42"/>
      <c r="AC43" s="42"/>
      <c r="AD43" s="32">
        <v>43630</v>
      </c>
      <c r="AF43" s="7"/>
    </row>
    <row r="44" spans="2:32" s="17" customFormat="1" ht="18.75" customHeight="1" x14ac:dyDescent="0.2">
      <c r="B44" s="30"/>
      <c r="C44" s="18"/>
      <c r="D44" s="1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8"/>
      <c r="T44" s="7"/>
      <c r="U44" s="7"/>
      <c r="V44" s="7"/>
      <c r="W44" s="7"/>
      <c r="X44" s="7"/>
      <c r="Y44" s="7"/>
      <c r="Z44" s="42"/>
      <c r="AA44" s="42"/>
      <c r="AB44" s="42"/>
      <c r="AD44" s="32">
        <v>43631</v>
      </c>
      <c r="AF44" s="7"/>
    </row>
    <row r="45" spans="2:32" s="17" customFormat="1" ht="18.75" customHeight="1" x14ac:dyDescent="0.2">
      <c r="B45" s="30"/>
      <c r="C45" s="18"/>
      <c r="D45" s="1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8"/>
      <c r="T45" s="7"/>
      <c r="U45" s="7"/>
      <c r="V45" s="7"/>
      <c r="W45" s="7"/>
      <c r="X45" s="7"/>
      <c r="Y45" s="7"/>
      <c r="Z45" s="42"/>
      <c r="AA45" s="42"/>
      <c r="AB45" s="42"/>
      <c r="AC45" s="42"/>
      <c r="AD45" s="32">
        <v>43632</v>
      </c>
      <c r="AF45" s="7"/>
    </row>
    <row r="46" spans="2:32" s="17" customFormat="1" ht="18.75" customHeight="1" x14ac:dyDescent="0.2">
      <c r="B46" s="30"/>
      <c r="C46" s="18"/>
      <c r="D46" s="1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8"/>
      <c r="T46" s="7"/>
      <c r="U46" s="7"/>
      <c r="V46" s="7"/>
      <c r="W46" s="7"/>
      <c r="X46" s="7"/>
      <c r="Y46" s="7"/>
      <c r="Z46" s="42"/>
      <c r="AA46" s="42"/>
      <c r="AB46" s="42"/>
      <c r="AC46" s="42"/>
      <c r="AD46" s="32">
        <v>43633</v>
      </c>
      <c r="AF46" s="7"/>
    </row>
    <row r="47" spans="2:32" s="17" customFormat="1" ht="18.75" customHeight="1" x14ac:dyDescent="0.2">
      <c r="B47" s="30"/>
      <c r="C47" s="18"/>
      <c r="D47" s="1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8"/>
      <c r="T47" s="7"/>
      <c r="U47" s="7"/>
      <c r="V47" s="7"/>
      <c r="W47" s="7"/>
      <c r="X47" s="7"/>
      <c r="Y47" s="7"/>
      <c r="Z47" s="42"/>
      <c r="AA47" s="42"/>
      <c r="AB47" s="42"/>
      <c r="AC47" s="42"/>
      <c r="AD47" s="32">
        <v>43634</v>
      </c>
      <c r="AF47" s="7"/>
    </row>
    <row r="48" spans="2:32" s="17" customFormat="1" ht="18.75" customHeight="1" x14ac:dyDescent="0.2">
      <c r="B48" s="30"/>
      <c r="C48" s="18"/>
      <c r="D48" s="1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8"/>
      <c r="T48" s="7"/>
      <c r="U48" s="7"/>
      <c r="V48" s="7"/>
      <c r="W48" s="7"/>
      <c r="X48" s="7"/>
      <c r="Y48" s="7"/>
      <c r="Z48" s="42"/>
      <c r="AA48" s="42"/>
      <c r="AB48" s="42"/>
      <c r="AC48" s="42"/>
      <c r="AD48" s="32">
        <v>43635</v>
      </c>
      <c r="AF48" s="7"/>
    </row>
    <row r="49" spans="2:32" s="17" customFormat="1" ht="18.75" customHeight="1" x14ac:dyDescent="0.2">
      <c r="B49" s="30"/>
      <c r="C49" s="18"/>
      <c r="D49" s="1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8"/>
      <c r="T49" s="7"/>
      <c r="U49" s="7"/>
      <c r="V49" s="7"/>
      <c r="W49" s="7"/>
      <c r="X49" s="7"/>
      <c r="Y49" s="7"/>
      <c r="Z49" s="42"/>
      <c r="AA49" s="42"/>
      <c r="AB49" s="42"/>
      <c r="AC49" s="42"/>
      <c r="AD49" s="32">
        <v>43636</v>
      </c>
      <c r="AF49" s="7"/>
    </row>
    <row r="50" spans="2:32" s="17" customFormat="1" ht="18.75" customHeight="1" x14ac:dyDescent="0.2">
      <c r="B50" s="30"/>
      <c r="C50" s="18"/>
      <c r="D50" s="1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8"/>
      <c r="T50" s="7"/>
      <c r="U50" s="7"/>
      <c r="V50" s="7"/>
      <c r="W50" s="7"/>
      <c r="X50" s="7"/>
      <c r="Y50" s="7"/>
      <c r="Z50" s="42"/>
      <c r="AA50" s="42"/>
      <c r="AB50" s="42"/>
      <c r="AC50" s="42"/>
      <c r="AD50" s="32">
        <v>43637</v>
      </c>
      <c r="AF50" s="7"/>
    </row>
    <row r="51" spans="2:32" s="17" customFormat="1" ht="18.75" customHeight="1" x14ac:dyDescent="0.2">
      <c r="B51" s="30"/>
      <c r="C51" s="18"/>
      <c r="D51" s="1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8"/>
      <c r="T51" s="7"/>
      <c r="U51" s="7"/>
      <c r="V51" s="7"/>
      <c r="W51" s="7"/>
      <c r="X51" s="7"/>
      <c r="Y51" s="7"/>
      <c r="Z51" s="42"/>
      <c r="AA51" s="42"/>
      <c r="AB51" s="42"/>
      <c r="AC51" s="42"/>
      <c r="AD51" s="32">
        <v>43638</v>
      </c>
      <c r="AF51" s="7"/>
    </row>
    <row r="52" spans="2:32" s="17" customFormat="1" ht="18.75" customHeight="1" x14ac:dyDescent="0.2">
      <c r="B52" s="30"/>
      <c r="C52" s="18"/>
      <c r="D52" s="1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8"/>
      <c r="T52" s="7"/>
      <c r="U52" s="7"/>
      <c r="V52" s="7"/>
      <c r="W52" s="7"/>
      <c r="X52" s="7"/>
      <c r="Y52" s="7"/>
      <c r="Z52" s="42"/>
      <c r="AA52" s="42"/>
      <c r="AB52" s="42"/>
      <c r="AC52" s="42"/>
      <c r="AD52" s="32">
        <v>43639</v>
      </c>
      <c r="AF52" s="7"/>
    </row>
    <row r="53" spans="2:32" s="17" customFormat="1" ht="18.75" customHeight="1" x14ac:dyDescent="0.2">
      <c r="B53" s="30"/>
      <c r="C53" s="18"/>
      <c r="D53" s="1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8"/>
      <c r="T53" s="7"/>
      <c r="U53" s="7"/>
      <c r="V53" s="7"/>
      <c r="W53" s="7"/>
      <c r="X53" s="7"/>
      <c r="Y53" s="7"/>
      <c r="Z53" s="42"/>
      <c r="AA53" s="42"/>
      <c r="AB53" s="42"/>
      <c r="AC53" s="42"/>
      <c r="AD53" s="32">
        <v>43640</v>
      </c>
      <c r="AF53" s="7"/>
    </row>
    <row r="54" spans="2:32" s="17" customFormat="1" ht="18.75" customHeight="1" x14ac:dyDescent="0.2">
      <c r="B54" s="30"/>
      <c r="C54" s="18"/>
      <c r="D54" s="1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8"/>
      <c r="T54" s="7"/>
      <c r="U54" s="7"/>
      <c r="V54" s="7"/>
      <c r="W54" s="7"/>
      <c r="X54" s="7"/>
      <c r="Y54" s="7"/>
      <c r="Z54" s="42"/>
      <c r="AA54" s="42"/>
      <c r="AB54" s="42"/>
      <c r="AC54" s="42"/>
      <c r="AD54" s="32">
        <v>43641</v>
      </c>
      <c r="AF54" s="7"/>
    </row>
    <row r="55" spans="2:32" s="17" customFormat="1" ht="18.75" customHeight="1" x14ac:dyDescent="0.2">
      <c r="B55" s="30"/>
      <c r="C55" s="18"/>
      <c r="D55" s="1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8"/>
      <c r="T55" s="7"/>
      <c r="U55" s="7"/>
      <c r="V55" s="7"/>
      <c r="W55" s="7"/>
      <c r="X55" s="7"/>
      <c r="Y55" s="7"/>
      <c r="Z55" s="42"/>
      <c r="AA55" s="42"/>
      <c r="AB55" s="42"/>
      <c r="AC55" s="42"/>
      <c r="AD55" s="32">
        <v>43642</v>
      </c>
      <c r="AF55" s="7"/>
    </row>
    <row r="56" spans="2:32" s="17" customFormat="1" ht="18.75" customHeight="1" x14ac:dyDescent="0.2">
      <c r="B56" s="30"/>
      <c r="C56" s="18"/>
      <c r="D56" s="1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8"/>
      <c r="T56" s="7"/>
      <c r="U56" s="7"/>
      <c r="V56" s="7"/>
      <c r="W56" s="7"/>
      <c r="X56" s="7"/>
      <c r="Y56" s="7"/>
      <c r="Z56" s="42"/>
      <c r="AA56" s="42"/>
      <c r="AB56" s="42"/>
      <c r="AC56" s="42"/>
      <c r="AD56" s="32">
        <v>43643</v>
      </c>
      <c r="AF56" s="7"/>
    </row>
    <row r="57" spans="2:32" s="17" customFormat="1" ht="18.75" customHeight="1" x14ac:dyDescent="0.2">
      <c r="B57" s="30"/>
      <c r="C57" s="18"/>
      <c r="D57" s="1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8"/>
      <c r="T57" s="7"/>
      <c r="U57" s="7"/>
      <c r="V57" s="7"/>
      <c r="W57" s="7"/>
      <c r="X57" s="7"/>
      <c r="Y57" s="7"/>
      <c r="Z57" s="42"/>
      <c r="AA57" s="42"/>
      <c r="AB57" s="42"/>
      <c r="AC57" s="42"/>
      <c r="AD57" s="32">
        <v>43644</v>
      </c>
      <c r="AF57" s="7"/>
    </row>
    <row r="58" spans="2:32" s="17" customFormat="1" ht="18.75" customHeight="1" x14ac:dyDescent="0.2">
      <c r="B58" s="30"/>
      <c r="C58" s="18"/>
      <c r="D58" s="1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8"/>
      <c r="T58" s="7"/>
      <c r="U58" s="7"/>
      <c r="V58" s="7"/>
      <c r="W58" s="7"/>
      <c r="X58" s="7"/>
      <c r="Y58" s="7"/>
      <c r="Z58" s="42"/>
      <c r="AA58" s="42"/>
      <c r="AB58" s="42"/>
      <c r="AC58" s="42"/>
      <c r="AD58" s="32">
        <v>43645</v>
      </c>
      <c r="AF58" s="7"/>
    </row>
    <row r="59" spans="2:32" s="17" customFormat="1" ht="18.75" customHeight="1" x14ac:dyDescent="0.2">
      <c r="B59" s="30"/>
      <c r="C59" s="18"/>
      <c r="D59" s="1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8"/>
      <c r="T59" s="7"/>
      <c r="U59" s="7"/>
      <c r="V59" s="7"/>
      <c r="W59" s="7"/>
      <c r="X59" s="7"/>
      <c r="Y59" s="7"/>
      <c r="Z59" s="42"/>
      <c r="AA59" s="42"/>
      <c r="AB59" s="42"/>
      <c r="AC59" s="42"/>
      <c r="AD59" s="32">
        <v>43646</v>
      </c>
      <c r="AF59" s="7"/>
    </row>
    <row r="60" spans="2:32" s="17" customFormat="1" ht="18.75" customHeight="1" x14ac:dyDescent="0.2">
      <c r="B60" s="30"/>
      <c r="C60" s="18"/>
      <c r="D60" s="1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8"/>
      <c r="T60" s="7"/>
      <c r="U60" s="7"/>
      <c r="V60" s="7"/>
      <c r="W60" s="7"/>
      <c r="X60" s="7"/>
      <c r="Y60" s="7"/>
      <c r="Z60" s="42"/>
      <c r="AA60" s="42"/>
      <c r="AB60" s="42"/>
      <c r="AC60" s="42"/>
      <c r="AD60" s="32">
        <v>43647</v>
      </c>
      <c r="AF60" s="7"/>
    </row>
    <row r="61" spans="2:32" s="17" customFormat="1" ht="18.75" customHeight="1" x14ac:dyDescent="0.2">
      <c r="B61" s="30"/>
      <c r="C61" s="18"/>
      <c r="D61" s="1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8"/>
      <c r="T61" s="7"/>
      <c r="U61" s="7"/>
      <c r="V61" s="7"/>
      <c r="W61" s="7"/>
      <c r="X61" s="7"/>
      <c r="Y61" s="7"/>
      <c r="Z61" s="42"/>
      <c r="AA61" s="42"/>
      <c r="AB61" s="42"/>
      <c r="AC61" s="42"/>
      <c r="AD61" s="32">
        <v>43648</v>
      </c>
      <c r="AF61" s="7"/>
    </row>
    <row r="62" spans="2:32" s="17" customFormat="1" ht="18.75" customHeight="1" x14ac:dyDescent="0.2">
      <c r="B62" s="30"/>
      <c r="C62" s="18"/>
      <c r="D62" s="1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18"/>
      <c r="T62" s="7"/>
      <c r="U62" s="7"/>
      <c r="V62" s="7"/>
      <c r="W62" s="7"/>
      <c r="X62" s="7"/>
      <c r="Y62" s="7"/>
      <c r="Z62" s="42"/>
      <c r="AA62" s="42"/>
      <c r="AB62" s="42"/>
      <c r="AC62" s="42"/>
      <c r="AD62" s="32">
        <v>43649</v>
      </c>
      <c r="AF62" s="7"/>
    </row>
    <row r="63" spans="2:32" s="17" customFormat="1" ht="18.75" customHeight="1" x14ac:dyDescent="0.2">
      <c r="B63" s="30"/>
      <c r="C63" s="18"/>
      <c r="D63" s="1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18"/>
      <c r="T63" s="7"/>
      <c r="U63" s="7"/>
      <c r="V63" s="7"/>
      <c r="W63" s="7"/>
      <c r="X63" s="7"/>
      <c r="Y63" s="7"/>
      <c r="Z63" s="42"/>
      <c r="AA63" s="42"/>
      <c r="AB63" s="42"/>
      <c r="AC63" s="42"/>
      <c r="AD63" s="32">
        <v>43650</v>
      </c>
      <c r="AF63" s="7"/>
    </row>
    <row r="64" spans="2:32" s="17" customFormat="1" ht="18.75" customHeight="1" x14ac:dyDescent="0.2">
      <c r="B64" s="30"/>
      <c r="C64" s="18"/>
      <c r="D64" s="1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8"/>
      <c r="T64" s="7"/>
      <c r="U64" s="7"/>
      <c r="V64" s="7"/>
      <c r="W64" s="7"/>
      <c r="X64" s="7"/>
      <c r="Y64" s="7"/>
      <c r="Z64" s="42"/>
      <c r="AA64" s="42"/>
      <c r="AB64" s="42"/>
      <c r="AC64" s="42"/>
      <c r="AD64" s="32">
        <v>43651</v>
      </c>
      <c r="AF64" s="7"/>
    </row>
    <row r="65" spans="1:32" ht="18.75" customHeight="1" x14ac:dyDescent="0.2">
      <c r="Z65" s="42"/>
      <c r="AA65" s="42"/>
      <c r="AB65" s="42"/>
      <c r="AC65" s="42"/>
      <c r="AD65" s="32">
        <v>43652</v>
      </c>
    </row>
    <row r="66" spans="1:32" ht="18.75" customHeight="1" x14ac:dyDescent="0.2">
      <c r="Z66" s="42"/>
      <c r="AA66" s="42"/>
      <c r="AB66" s="42"/>
      <c r="AC66" s="42"/>
      <c r="AD66" s="32">
        <v>43653</v>
      </c>
    </row>
    <row r="67" spans="1:32" ht="18.75" customHeight="1" x14ac:dyDescent="0.2">
      <c r="Z67" s="42"/>
      <c r="AA67" s="42"/>
      <c r="AB67" s="42"/>
      <c r="AC67" s="42"/>
      <c r="AD67" s="32">
        <v>43654</v>
      </c>
    </row>
    <row r="68" spans="1:32" ht="18.75" customHeight="1" x14ac:dyDescent="0.2">
      <c r="Z68" s="42"/>
      <c r="AA68" s="42"/>
      <c r="AB68" s="42"/>
      <c r="AC68" s="42"/>
      <c r="AD68" s="32">
        <v>43655</v>
      </c>
    </row>
    <row r="69" spans="1:32" ht="18.75" customHeight="1" x14ac:dyDescent="0.2">
      <c r="Z69" s="42"/>
      <c r="AA69" s="42"/>
      <c r="AB69" s="42"/>
      <c r="AC69" s="42"/>
      <c r="AD69" s="32">
        <v>43656</v>
      </c>
    </row>
    <row r="70" spans="1:32" ht="18.75" customHeight="1" x14ac:dyDescent="0.2">
      <c r="Z70" s="42"/>
      <c r="AA70" s="42"/>
      <c r="AB70" s="42"/>
      <c r="AC70" s="42"/>
      <c r="AD70" s="32">
        <v>43657</v>
      </c>
    </row>
    <row r="71" spans="1:32" ht="18.75" customHeight="1" x14ac:dyDescent="0.2">
      <c r="Z71" s="42"/>
      <c r="AA71" s="42"/>
      <c r="AB71" s="42"/>
      <c r="AC71" s="42"/>
      <c r="AD71" s="32">
        <v>43658</v>
      </c>
    </row>
    <row r="72" spans="1:32" ht="18.75" customHeight="1" x14ac:dyDescent="0.2">
      <c r="Z72" s="42"/>
      <c r="AA72" s="42"/>
      <c r="AB72" s="42"/>
      <c r="AC72" s="42"/>
      <c r="AD72" s="32">
        <v>43659</v>
      </c>
    </row>
    <row r="73" spans="1:32" s="75" customFormat="1" x14ac:dyDescent="0.2">
      <c r="A73" s="73"/>
      <c r="B73" s="30"/>
      <c r="C73" s="18"/>
      <c r="D73" s="1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18"/>
      <c r="T73" s="7"/>
      <c r="U73" s="7"/>
      <c r="V73" s="7"/>
      <c r="W73" s="7"/>
      <c r="X73" s="7"/>
      <c r="Y73" s="7"/>
      <c r="Z73" s="42"/>
      <c r="AA73" s="42"/>
      <c r="AB73" s="42"/>
      <c r="AC73" s="42"/>
      <c r="AD73" s="32">
        <v>43660</v>
      </c>
      <c r="AE73" s="74"/>
      <c r="AF73" s="16"/>
    </row>
    <row r="74" spans="1:32" s="16" customFormat="1" ht="18.75" customHeight="1" x14ac:dyDescent="0.2">
      <c r="A74" s="7"/>
      <c r="B74" s="30"/>
      <c r="C74" s="18"/>
      <c r="D74" s="1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18"/>
      <c r="T74" s="7"/>
      <c r="U74" s="7"/>
      <c r="V74" s="7"/>
      <c r="W74" s="7"/>
      <c r="X74" s="7"/>
      <c r="Y74" s="7"/>
      <c r="Z74" s="42"/>
      <c r="AA74" s="42"/>
      <c r="AB74" s="42"/>
      <c r="AC74" s="42"/>
      <c r="AD74" s="32">
        <v>43661</v>
      </c>
      <c r="AE74" s="76"/>
      <c r="AF74" s="75"/>
    </row>
    <row r="75" spans="1:32" ht="18.75" customHeight="1" x14ac:dyDescent="0.2">
      <c r="Z75" s="42"/>
      <c r="AA75" s="42"/>
      <c r="AB75" s="42"/>
      <c r="AC75" s="42"/>
      <c r="AD75" s="32">
        <v>43662</v>
      </c>
    </row>
    <row r="76" spans="1:32" ht="18.75" customHeight="1" x14ac:dyDescent="0.2">
      <c r="Z76" s="42"/>
      <c r="AA76" s="42"/>
      <c r="AB76" s="42"/>
      <c r="AC76" s="42"/>
      <c r="AD76" s="32">
        <v>43663</v>
      </c>
    </row>
    <row r="77" spans="1:32" ht="18.75" customHeight="1" x14ac:dyDescent="0.2">
      <c r="Z77" s="42"/>
      <c r="AA77" s="42"/>
      <c r="AB77" s="42"/>
      <c r="AC77" s="42"/>
      <c r="AD77" s="32">
        <v>43664</v>
      </c>
    </row>
    <row r="78" spans="1:32" ht="18.75" customHeight="1" x14ac:dyDescent="0.2">
      <c r="Z78" s="42"/>
      <c r="AA78" s="42"/>
      <c r="AB78" s="42"/>
      <c r="AC78" s="42"/>
      <c r="AD78" s="32">
        <v>43665</v>
      </c>
    </row>
    <row r="79" spans="1:32" ht="18.75" customHeight="1" x14ac:dyDescent="0.2">
      <c r="Z79" s="42"/>
      <c r="AA79" s="42"/>
      <c r="AB79" s="42"/>
      <c r="AC79" s="42"/>
      <c r="AD79" s="32">
        <v>43666</v>
      </c>
    </row>
    <row r="80" spans="1:32" ht="18.75" customHeight="1" x14ac:dyDescent="0.2">
      <c r="Z80" s="42"/>
      <c r="AA80" s="42"/>
      <c r="AB80" s="42"/>
      <c r="AC80" s="42"/>
      <c r="AD80" s="32">
        <v>43667</v>
      </c>
    </row>
    <row r="81" spans="2:32" s="17" customFormat="1" ht="18.75" customHeight="1" x14ac:dyDescent="0.2">
      <c r="B81" s="30"/>
      <c r="C81" s="18"/>
      <c r="D81" s="1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18"/>
      <c r="T81" s="7"/>
      <c r="U81" s="7"/>
      <c r="V81" s="7"/>
      <c r="W81" s="7"/>
      <c r="X81" s="7"/>
      <c r="Y81" s="7"/>
      <c r="Z81" s="42"/>
      <c r="AA81" s="42"/>
      <c r="AB81" s="42"/>
      <c r="AC81" s="42"/>
      <c r="AD81" s="32">
        <v>43668</v>
      </c>
      <c r="AF81" s="7"/>
    </row>
    <row r="82" spans="2:32" s="17" customFormat="1" ht="18.75" customHeight="1" x14ac:dyDescent="0.2">
      <c r="B82" s="30"/>
      <c r="C82" s="18"/>
      <c r="D82" s="1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18"/>
      <c r="T82" s="7"/>
      <c r="U82" s="7"/>
      <c r="V82" s="7"/>
      <c r="W82" s="7"/>
      <c r="X82" s="7"/>
      <c r="Y82" s="7"/>
      <c r="Z82" s="42"/>
      <c r="AA82" s="42"/>
      <c r="AB82" s="42"/>
      <c r="AC82" s="42"/>
      <c r="AD82" s="32">
        <v>43669</v>
      </c>
      <c r="AF82" s="7"/>
    </row>
    <row r="83" spans="2:32" s="17" customFormat="1" ht="18.75" customHeight="1" x14ac:dyDescent="0.2">
      <c r="B83" s="30"/>
      <c r="C83" s="18"/>
      <c r="D83" s="1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8"/>
      <c r="T83" s="7"/>
      <c r="U83" s="7"/>
      <c r="V83" s="7"/>
      <c r="W83" s="7"/>
      <c r="X83" s="7"/>
      <c r="Y83" s="7"/>
      <c r="Z83" s="42"/>
      <c r="AA83" s="42"/>
      <c r="AB83" s="42"/>
      <c r="AC83" s="42"/>
      <c r="AD83" s="32">
        <v>43670</v>
      </c>
      <c r="AF83" s="7"/>
    </row>
    <row r="84" spans="2:32" s="17" customFormat="1" ht="18.75" customHeight="1" x14ac:dyDescent="0.2">
      <c r="B84" s="30"/>
      <c r="C84" s="18"/>
      <c r="D84" s="1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8"/>
      <c r="T84" s="7"/>
      <c r="U84" s="7"/>
      <c r="V84" s="7"/>
      <c r="W84" s="7"/>
      <c r="X84" s="7"/>
      <c r="Y84" s="7"/>
      <c r="Z84" s="42"/>
      <c r="AA84" s="42"/>
      <c r="AB84" s="42"/>
      <c r="AC84" s="42"/>
      <c r="AD84" s="32">
        <v>43671</v>
      </c>
      <c r="AF84" s="7"/>
    </row>
    <row r="85" spans="2:32" s="17" customFormat="1" ht="18.75" customHeight="1" x14ac:dyDescent="0.2">
      <c r="B85" s="30"/>
      <c r="C85" s="18"/>
      <c r="D85" s="1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8"/>
      <c r="T85" s="7"/>
      <c r="U85" s="7"/>
      <c r="V85" s="7"/>
      <c r="W85" s="7"/>
      <c r="X85" s="7"/>
      <c r="Y85" s="7"/>
      <c r="Z85" s="42"/>
      <c r="AA85" s="42"/>
      <c r="AB85" s="42"/>
      <c r="AC85" s="42"/>
      <c r="AD85" s="32">
        <v>43672</v>
      </c>
      <c r="AF85" s="7"/>
    </row>
    <row r="86" spans="2:32" s="17" customFormat="1" ht="18.75" customHeight="1" x14ac:dyDescent="0.2">
      <c r="B86" s="30"/>
      <c r="C86" s="18"/>
      <c r="D86" s="1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8"/>
      <c r="T86" s="7"/>
      <c r="U86" s="7"/>
      <c r="V86" s="7"/>
      <c r="W86" s="7"/>
      <c r="X86" s="7"/>
      <c r="Y86" s="7"/>
      <c r="Z86" s="42"/>
      <c r="AA86" s="42"/>
      <c r="AB86" s="42"/>
      <c r="AC86" s="42"/>
      <c r="AD86" s="32">
        <v>43673</v>
      </c>
      <c r="AF86" s="7"/>
    </row>
    <row r="87" spans="2:32" s="17" customFormat="1" ht="18.75" customHeight="1" x14ac:dyDescent="0.2">
      <c r="B87" s="30"/>
      <c r="C87" s="18"/>
      <c r="D87" s="1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8"/>
      <c r="T87" s="7"/>
      <c r="U87" s="7"/>
      <c r="V87" s="7"/>
      <c r="W87" s="7"/>
      <c r="X87" s="7"/>
      <c r="Y87" s="7"/>
      <c r="Z87" s="42"/>
      <c r="AA87" s="42"/>
      <c r="AB87" s="42"/>
      <c r="AC87" s="42"/>
      <c r="AD87" s="32">
        <v>43674</v>
      </c>
      <c r="AF87" s="7"/>
    </row>
    <row r="88" spans="2:32" s="17" customFormat="1" ht="18.75" customHeight="1" x14ac:dyDescent="0.2">
      <c r="B88" s="30"/>
      <c r="C88" s="18"/>
      <c r="D88" s="1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8"/>
      <c r="T88" s="7"/>
      <c r="U88" s="7"/>
      <c r="V88" s="7"/>
      <c r="W88" s="7"/>
      <c r="X88" s="7"/>
      <c r="Y88" s="7"/>
      <c r="Z88" s="42"/>
      <c r="AA88" s="42"/>
      <c r="AB88" s="42"/>
      <c r="AC88" s="42"/>
      <c r="AD88" s="32">
        <v>43675</v>
      </c>
      <c r="AF88" s="7"/>
    </row>
    <row r="89" spans="2:32" s="17" customFormat="1" ht="18.75" customHeight="1" x14ac:dyDescent="0.2">
      <c r="B89" s="30"/>
      <c r="C89" s="18"/>
      <c r="D89" s="1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8"/>
      <c r="T89" s="7"/>
      <c r="U89" s="7"/>
      <c r="V89" s="7"/>
      <c r="W89" s="7"/>
      <c r="X89" s="7"/>
      <c r="Y89" s="7"/>
      <c r="Z89" s="42"/>
      <c r="AA89" s="42"/>
      <c r="AB89" s="42"/>
      <c r="AC89" s="42"/>
      <c r="AD89" s="32">
        <v>43676</v>
      </c>
      <c r="AF89" s="7"/>
    </row>
    <row r="90" spans="2:32" s="17" customFormat="1" ht="18.75" customHeight="1" x14ac:dyDescent="0.2">
      <c r="B90" s="30"/>
      <c r="C90" s="18"/>
      <c r="D90" s="1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8"/>
      <c r="T90" s="7"/>
      <c r="U90" s="7"/>
      <c r="V90" s="7"/>
      <c r="W90" s="7"/>
      <c r="X90" s="7"/>
      <c r="Y90" s="7"/>
      <c r="Z90" s="42"/>
      <c r="AA90" s="42"/>
      <c r="AB90" s="42"/>
      <c r="AC90" s="42"/>
      <c r="AD90" s="32">
        <v>43677</v>
      </c>
      <c r="AF90" s="7"/>
    </row>
    <row r="91" spans="2:32" s="17" customFormat="1" ht="18.75" customHeight="1" x14ac:dyDescent="0.2">
      <c r="B91" s="30"/>
      <c r="C91" s="18"/>
      <c r="D91" s="1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8"/>
      <c r="T91" s="7"/>
      <c r="U91" s="7"/>
      <c r="V91" s="7"/>
      <c r="W91" s="7"/>
      <c r="X91" s="7"/>
      <c r="Y91" s="7"/>
      <c r="Z91" s="42"/>
      <c r="AA91" s="42"/>
      <c r="AB91" s="42"/>
      <c r="AC91" s="42"/>
      <c r="AD91" s="32">
        <v>43678</v>
      </c>
      <c r="AF91" s="7"/>
    </row>
    <row r="92" spans="2:32" s="17" customFormat="1" ht="18.75" customHeight="1" x14ac:dyDescent="0.2">
      <c r="B92" s="30"/>
      <c r="C92" s="18"/>
      <c r="D92" s="1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8"/>
      <c r="T92" s="7"/>
      <c r="U92" s="7"/>
      <c r="V92" s="7"/>
      <c r="W92" s="7"/>
      <c r="X92" s="7"/>
      <c r="Y92" s="7"/>
      <c r="Z92" s="42"/>
      <c r="AA92" s="42"/>
      <c r="AB92" s="42"/>
      <c r="AC92" s="42"/>
      <c r="AD92" s="32">
        <v>43679</v>
      </c>
      <c r="AF92" s="7"/>
    </row>
    <row r="93" spans="2:32" s="17" customFormat="1" ht="18.75" customHeight="1" x14ac:dyDescent="0.2">
      <c r="B93" s="30"/>
      <c r="C93" s="18"/>
      <c r="D93" s="1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8"/>
      <c r="T93" s="7"/>
      <c r="U93" s="7"/>
      <c r="V93" s="7"/>
      <c r="W93" s="7"/>
      <c r="X93" s="7"/>
      <c r="Y93" s="7"/>
      <c r="Z93" s="42"/>
      <c r="AA93" s="42"/>
      <c r="AB93" s="42"/>
      <c r="AC93" s="42"/>
      <c r="AD93" s="32">
        <v>43680</v>
      </c>
      <c r="AF93" s="7"/>
    </row>
    <row r="94" spans="2:32" s="17" customFormat="1" ht="18.75" customHeight="1" x14ac:dyDescent="0.2">
      <c r="B94" s="30"/>
      <c r="C94" s="18"/>
      <c r="D94" s="1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8"/>
      <c r="T94" s="7"/>
      <c r="U94" s="7"/>
      <c r="V94" s="7"/>
      <c r="W94" s="7"/>
      <c r="X94" s="7"/>
      <c r="Y94" s="7"/>
      <c r="Z94" s="42"/>
      <c r="AA94" s="42"/>
      <c r="AB94" s="42"/>
      <c r="AC94" s="42"/>
      <c r="AD94" s="32">
        <v>43681</v>
      </c>
      <c r="AF94" s="7"/>
    </row>
    <row r="95" spans="2:32" s="17" customFormat="1" ht="18.75" customHeight="1" x14ac:dyDescent="0.2">
      <c r="B95" s="30"/>
      <c r="C95" s="18"/>
      <c r="D95" s="1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8"/>
      <c r="T95" s="7"/>
      <c r="U95" s="7"/>
      <c r="V95" s="7"/>
      <c r="W95" s="7"/>
      <c r="X95" s="7"/>
      <c r="Y95" s="7"/>
      <c r="Z95" s="42"/>
      <c r="AA95" s="42"/>
      <c r="AB95" s="42"/>
      <c r="AC95" s="42"/>
      <c r="AD95" s="32">
        <v>43682</v>
      </c>
      <c r="AF95" s="7"/>
    </row>
    <row r="96" spans="2:32" s="17" customFormat="1" ht="18.75" customHeight="1" x14ac:dyDescent="0.2">
      <c r="B96" s="30"/>
      <c r="C96" s="18"/>
      <c r="D96" s="1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8"/>
      <c r="T96" s="7"/>
      <c r="U96" s="7"/>
      <c r="V96" s="7"/>
      <c r="W96" s="7"/>
      <c r="X96" s="7"/>
      <c r="Y96" s="7"/>
      <c r="Z96" s="42"/>
      <c r="AA96" s="42"/>
      <c r="AB96" s="42"/>
      <c r="AC96" s="42"/>
      <c r="AD96" s="32">
        <v>43683</v>
      </c>
      <c r="AF96" s="7"/>
    </row>
    <row r="97" spans="2:32" s="17" customFormat="1" ht="18.75" customHeight="1" x14ac:dyDescent="0.2">
      <c r="B97" s="30"/>
      <c r="C97" s="18"/>
      <c r="D97" s="1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8"/>
      <c r="T97" s="7"/>
      <c r="U97" s="7"/>
      <c r="V97" s="7"/>
      <c r="W97" s="7"/>
      <c r="X97" s="7"/>
      <c r="Y97" s="7"/>
      <c r="Z97" s="42"/>
      <c r="AA97" s="42"/>
      <c r="AB97" s="42"/>
      <c r="AC97" s="42"/>
      <c r="AD97" s="32">
        <v>43684</v>
      </c>
      <c r="AF97" s="7"/>
    </row>
    <row r="98" spans="2:32" s="17" customFormat="1" ht="18.75" customHeight="1" x14ac:dyDescent="0.2">
      <c r="B98" s="30"/>
      <c r="C98" s="18"/>
      <c r="D98" s="1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8"/>
      <c r="T98" s="7"/>
      <c r="U98" s="7"/>
      <c r="V98" s="7"/>
      <c r="W98" s="7"/>
      <c r="X98" s="7"/>
      <c r="Y98" s="7"/>
      <c r="Z98" s="42"/>
      <c r="AA98" s="42"/>
      <c r="AB98" s="42"/>
      <c r="AC98" s="42"/>
      <c r="AD98" s="32">
        <v>43685</v>
      </c>
      <c r="AF98" s="7"/>
    </row>
    <row r="99" spans="2:32" s="17" customFormat="1" ht="18.75" customHeight="1" x14ac:dyDescent="0.2">
      <c r="B99" s="30"/>
      <c r="C99" s="18"/>
      <c r="D99" s="1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8"/>
      <c r="T99" s="7"/>
      <c r="U99" s="7"/>
      <c r="V99" s="7"/>
      <c r="W99" s="7"/>
      <c r="X99" s="7"/>
      <c r="Y99" s="7"/>
      <c r="Z99" s="42"/>
      <c r="AA99" s="42"/>
      <c r="AB99" s="42"/>
      <c r="AC99" s="42"/>
      <c r="AD99" s="32">
        <v>43686</v>
      </c>
      <c r="AF99" s="7"/>
    </row>
    <row r="100" spans="2:32" s="17" customFormat="1" ht="18.75" customHeight="1" x14ac:dyDescent="0.2">
      <c r="B100" s="30"/>
      <c r="C100" s="18"/>
      <c r="D100" s="1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8"/>
      <c r="T100" s="7"/>
      <c r="U100" s="7"/>
      <c r="V100" s="7"/>
      <c r="W100" s="7"/>
      <c r="X100" s="7"/>
      <c r="Y100" s="7"/>
      <c r="Z100" s="42"/>
      <c r="AA100" s="42"/>
      <c r="AB100" s="42"/>
      <c r="AC100" s="42"/>
      <c r="AD100" s="32">
        <v>43687</v>
      </c>
      <c r="AF100" s="7"/>
    </row>
    <row r="101" spans="2:32" s="17" customFormat="1" ht="18.75" customHeight="1" x14ac:dyDescent="0.2">
      <c r="B101" s="30"/>
      <c r="C101" s="18"/>
      <c r="D101" s="1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8"/>
      <c r="T101" s="7"/>
      <c r="U101" s="7"/>
      <c r="V101" s="7"/>
      <c r="W101" s="7"/>
      <c r="X101" s="7"/>
      <c r="Y101" s="7"/>
      <c r="Z101" s="42"/>
      <c r="AA101" s="42"/>
      <c r="AB101" s="42"/>
      <c r="AC101" s="42"/>
      <c r="AD101" s="32">
        <v>43688</v>
      </c>
      <c r="AF101" s="7"/>
    </row>
    <row r="102" spans="2:32" s="17" customFormat="1" ht="18.75" customHeight="1" x14ac:dyDescent="0.2">
      <c r="B102" s="30"/>
      <c r="C102" s="18"/>
      <c r="D102" s="1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8"/>
      <c r="T102" s="7"/>
      <c r="U102" s="7"/>
      <c r="V102" s="7"/>
      <c r="W102" s="7"/>
      <c r="X102" s="7"/>
      <c r="Y102" s="7"/>
      <c r="Z102" s="42"/>
      <c r="AA102" s="42"/>
      <c r="AB102" s="42"/>
      <c r="AC102" s="42"/>
      <c r="AD102" s="32">
        <v>43689</v>
      </c>
      <c r="AF102" s="7"/>
    </row>
    <row r="103" spans="2:32" s="17" customFormat="1" ht="18.75" customHeight="1" x14ac:dyDescent="0.2">
      <c r="B103" s="30"/>
      <c r="C103" s="18"/>
      <c r="D103" s="1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8"/>
      <c r="T103" s="7"/>
      <c r="U103" s="7"/>
      <c r="V103" s="7"/>
      <c r="W103" s="7"/>
      <c r="X103" s="7"/>
      <c r="Y103" s="7"/>
      <c r="Z103" s="42"/>
      <c r="AA103" s="42"/>
      <c r="AB103" s="42"/>
      <c r="AC103" s="42"/>
      <c r="AD103" s="32">
        <v>43690</v>
      </c>
      <c r="AF103" s="7"/>
    </row>
    <row r="104" spans="2:32" s="17" customFormat="1" ht="18.75" customHeight="1" x14ac:dyDescent="0.2">
      <c r="B104" s="30"/>
      <c r="C104" s="18"/>
      <c r="D104" s="1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8"/>
      <c r="T104" s="7"/>
      <c r="U104" s="7"/>
      <c r="V104" s="7"/>
      <c r="W104" s="7"/>
      <c r="X104" s="7"/>
      <c r="Y104" s="7"/>
      <c r="Z104" s="42"/>
      <c r="AA104" s="42"/>
      <c r="AB104" s="42"/>
      <c r="AC104" s="42"/>
      <c r="AD104" s="32">
        <v>43691</v>
      </c>
      <c r="AF104" s="7"/>
    </row>
    <row r="105" spans="2:32" s="17" customFormat="1" ht="18.75" customHeight="1" x14ac:dyDescent="0.2">
      <c r="B105" s="30"/>
      <c r="C105" s="18"/>
      <c r="D105" s="1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8"/>
      <c r="T105" s="7"/>
      <c r="U105" s="7"/>
      <c r="V105" s="7"/>
      <c r="W105" s="7"/>
      <c r="X105" s="7"/>
      <c r="Y105" s="7"/>
      <c r="Z105" s="42"/>
      <c r="AA105" s="42"/>
      <c r="AB105" s="42"/>
      <c r="AC105" s="42"/>
      <c r="AD105" s="32">
        <v>43692</v>
      </c>
      <c r="AF105" s="7"/>
    </row>
    <row r="106" spans="2:32" s="17" customFormat="1" ht="18.75" customHeight="1" x14ac:dyDescent="0.2">
      <c r="B106" s="30"/>
      <c r="C106" s="18"/>
      <c r="D106" s="1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8"/>
      <c r="T106" s="7"/>
      <c r="U106" s="7"/>
      <c r="V106" s="7"/>
      <c r="W106" s="7"/>
      <c r="X106" s="7"/>
      <c r="Y106" s="7"/>
      <c r="Z106" s="42"/>
      <c r="AA106" s="42"/>
      <c r="AB106" s="42"/>
      <c r="AC106" s="42"/>
      <c r="AD106" s="32">
        <v>43693</v>
      </c>
      <c r="AF106" s="7"/>
    </row>
    <row r="107" spans="2:32" s="17" customFormat="1" ht="18.75" customHeight="1" x14ac:dyDescent="0.2">
      <c r="B107" s="30"/>
      <c r="C107" s="18"/>
      <c r="D107" s="1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8"/>
      <c r="T107" s="7"/>
      <c r="U107" s="7"/>
      <c r="V107" s="7"/>
      <c r="W107" s="7"/>
      <c r="X107" s="7"/>
      <c r="Y107" s="7"/>
      <c r="Z107" s="42"/>
      <c r="AA107" s="42"/>
      <c r="AB107" s="42"/>
      <c r="AC107" s="42"/>
      <c r="AD107" s="32">
        <v>43694</v>
      </c>
      <c r="AF107" s="7"/>
    </row>
    <row r="108" spans="2:32" s="17" customFormat="1" ht="18.75" customHeight="1" x14ac:dyDescent="0.2">
      <c r="B108" s="30"/>
      <c r="C108" s="18"/>
      <c r="D108" s="1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8"/>
      <c r="T108" s="7"/>
      <c r="U108" s="7"/>
      <c r="V108" s="7"/>
      <c r="W108" s="7"/>
      <c r="X108" s="7"/>
      <c r="Y108" s="7"/>
      <c r="Z108" s="42"/>
      <c r="AA108" s="42"/>
      <c r="AB108" s="42"/>
      <c r="AC108" s="42"/>
      <c r="AD108" s="32">
        <v>43695</v>
      </c>
      <c r="AF108" s="7"/>
    </row>
    <row r="109" spans="2:32" s="17" customFormat="1" ht="18.75" customHeight="1" x14ac:dyDescent="0.2">
      <c r="B109" s="30"/>
      <c r="C109" s="18"/>
      <c r="D109" s="1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8"/>
      <c r="T109" s="7"/>
      <c r="U109" s="7"/>
      <c r="V109" s="7"/>
      <c r="W109" s="7"/>
      <c r="X109" s="7"/>
      <c r="Y109" s="7"/>
      <c r="Z109" s="42"/>
      <c r="AA109" s="42"/>
      <c r="AB109" s="42"/>
      <c r="AC109" s="42"/>
      <c r="AD109" s="32">
        <v>43696</v>
      </c>
      <c r="AF109" s="7"/>
    </row>
    <row r="110" spans="2:32" s="17" customFormat="1" ht="18.75" customHeight="1" x14ac:dyDescent="0.2">
      <c r="B110" s="30"/>
      <c r="C110" s="18"/>
      <c r="D110" s="1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8"/>
      <c r="T110" s="7"/>
      <c r="U110" s="7"/>
      <c r="V110" s="7"/>
      <c r="W110" s="7"/>
      <c r="X110" s="7"/>
      <c r="Y110" s="7"/>
      <c r="Z110" s="42"/>
      <c r="AA110" s="42"/>
      <c r="AB110" s="42"/>
      <c r="AC110" s="42"/>
      <c r="AD110" s="32">
        <v>43697</v>
      </c>
      <c r="AF110" s="7"/>
    </row>
    <row r="111" spans="2:32" s="17" customFormat="1" ht="18.75" customHeight="1" x14ac:dyDescent="0.2">
      <c r="B111" s="30"/>
      <c r="C111" s="18"/>
      <c r="D111" s="1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8"/>
      <c r="T111" s="7"/>
      <c r="U111" s="7"/>
      <c r="V111" s="7"/>
      <c r="W111" s="7"/>
      <c r="X111" s="7"/>
      <c r="Y111" s="7"/>
      <c r="Z111" s="42"/>
      <c r="AA111" s="42"/>
      <c r="AB111" s="42"/>
      <c r="AC111" s="42"/>
      <c r="AD111" s="32">
        <v>43698</v>
      </c>
      <c r="AF111" s="7"/>
    </row>
    <row r="112" spans="2:32" s="17" customFormat="1" ht="18.75" customHeight="1" x14ac:dyDescent="0.2">
      <c r="B112" s="30"/>
      <c r="C112" s="18"/>
      <c r="D112" s="1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8"/>
      <c r="T112" s="7"/>
      <c r="U112" s="7"/>
      <c r="V112" s="7"/>
      <c r="W112" s="7"/>
      <c r="X112" s="7"/>
      <c r="Y112" s="7"/>
      <c r="Z112" s="42"/>
      <c r="AA112" s="42"/>
      <c r="AB112" s="42"/>
      <c r="AC112" s="42"/>
      <c r="AD112" s="32">
        <v>43699</v>
      </c>
      <c r="AF112" s="7"/>
    </row>
    <row r="113" spans="1:31" ht="18.75" customHeight="1" x14ac:dyDescent="0.2">
      <c r="Z113" s="42"/>
      <c r="AA113" s="42"/>
      <c r="AB113" s="42"/>
      <c r="AC113" s="42"/>
      <c r="AD113" s="32">
        <v>43700</v>
      </c>
    </row>
    <row r="114" spans="1:31" ht="18.75" customHeight="1" x14ac:dyDescent="0.2">
      <c r="Z114" s="42"/>
      <c r="AA114" s="42"/>
      <c r="AB114" s="42"/>
      <c r="AC114" s="42"/>
      <c r="AD114" s="32">
        <v>43701</v>
      </c>
    </row>
    <row r="115" spans="1:31" ht="18.75" customHeight="1" x14ac:dyDescent="0.2">
      <c r="Z115" s="42"/>
      <c r="AA115" s="42"/>
      <c r="AB115" s="42"/>
      <c r="AC115" s="42"/>
      <c r="AD115" s="32">
        <v>43702</v>
      </c>
    </row>
    <row r="116" spans="1:31" ht="18.75" customHeight="1" x14ac:dyDescent="0.2">
      <c r="Z116" s="42"/>
      <c r="AA116" s="42"/>
      <c r="AB116" s="42"/>
      <c r="AC116" s="42"/>
      <c r="AD116" s="32">
        <v>43703</v>
      </c>
    </row>
    <row r="117" spans="1:31" ht="18.75" customHeight="1" x14ac:dyDescent="0.2">
      <c r="Z117" s="42"/>
      <c r="AA117" s="42"/>
      <c r="AB117" s="42"/>
      <c r="AC117" s="42"/>
      <c r="AD117" s="32">
        <v>43704</v>
      </c>
    </row>
    <row r="118" spans="1:31" ht="18.75" customHeight="1" x14ac:dyDescent="0.2">
      <c r="Z118" s="42"/>
      <c r="AA118" s="42"/>
      <c r="AB118" s="42"/>
      <c r="AC118" s="42"/>
      <c r="AD118" s="32">
        <v>43705</v>
      </c>
    </row>
    <row r="119" spans="1:31" ht="18.75" customHeight="1" x14ac:dyDescent="0.2">
      <c r="Z119" s="42"/>
      <c r="AA119" s="42"/>
      <c r="AB119" s="42"/>
      <c r="AC119" s="42"/>
      <c r="AD119" s="32">
        <v>43706</v>
      </c>
    </row>
    <row r="120" spans="1:31" ht="18.75" customHeight="1" x14ac:dyDescent="0.2">
      <c r="Z120" s="42"/>
      <c r="AA120" s="42"/>
      <c r="AB120" s="42"/>
      <c r="AC120" s="42"/>
      <c r="AD120" s="32">
        <v>43707</v>
      </c>
    </row>
    <row r="121" spans="1:31" s="77" customFormat="1" x14ac:dyDescent="0.2">
      <c r="A121" s="73"/>
      <c r="B121" s="30"/>
      <c r="C121" s="18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8"/>
      <c r="T121" s="7"/>
      <c r="U121" s="7"/>
      <c r="V121" s="7"/>
      <c r="W121" s="7"/>
      <c r="X121" s="7"/>
      <c r="Y121" s="7"/>
      <c r="Z121" s="42"/>
      <c r="AA121" s="42"/>
      <c r="AB121" s="42"/>
      <c r="AC121" s="42"/>
      <c r="AD121" s="32">
        <v>43708</v>
      </c>
      <c r="AE121" s="76"/>
    </row>
    <row r="122" spans="1:31" ht="18.75" customHeight="1" x14ac:dyDescent="0.2">
      <c r="Z122" s="42"/>
      <c r="AA122" s="42"/>
      <c r="AB122" s="42"/>
      <c r="AC122" s="42"/>
      <c r="AD122" s="32">
        <v>43709</v>
      </c>
    </row>
    <row r="123" spans="1:31" ht="18.75" customHeight="1" x14ac:dyDescent="0.2">
      <c r="Z123" s="42"/>
      <c r="AA123" s="42"/>
      <c r="AB123" s="42"/>
      <c r="AC123" s="42"/>
      <c r="AD123" s="32">
        <v>43710</v>
      </c>
    </row>
    <row r="124" spans="1:31" ht="18.75" customHeight="1" x14ac:dyDescent="0.2">
      <c r="Z124" s="42"/>
      <c r="AA124" s="42"/>
      <c r="AB124" s="42"/>
      <c r="AC124" s="42"/>
      <c r="AD124" s="32">
        <v>43711</v>
      </c>
    </row>
    <row r="125" spans="1:31" ht="18.75" customHeight="1" x14ac:dyDescent="0.2">
      <c r="Z125" s="42"/>
      <c r="AA125" s="42"/>
      <c r="AB125" s="42"/>
      <c r="AC125" s="42"/>
      <c r="AD125" s="32">
        <v>43712</v>
      </c>
    </row>
    <row r="126" spans="1:31" ht="18.75" customHeight="1" x14ac:dyDescent="0.2">
      <c r="Z126" s="42"/>
      <c r="AA126" s="42"/>
      <c r="AB126" s="42"/>
      <c r="AC126" s="42"/>
      <c r="AD126" s="32">
        <v>43713</v>
      </c>
    </row>
    <row r="127" spans="1:31" ht="18.75" customHeight="1" x14ac:dyDescent="0.2">
      <c r="Z127" s="42"/>
      <c r="AA127" s="42"/>
      <c r="AB127" s="42"/>
      <c r="AC127" s="42"/>
      <c r="AD127" s="32">
        <v>43714</v>
      </c>
    </row>
    <row r="128" spans="1:31" ht="18.75" customHeight="1" x14ac:dyDescent="0.2">
      <c r="Z128" s="42"/>
      <c r="AA128" s="42"/>
      <c r="AB128" s="42"/>
      <c r="AC128" s="42"/>
      <c r="AD128" s="32">
        <v>43715</v>
      </c>
    </row>
    <row r="129" spans="2:32" s="17" customFormat="1" ht="18.75" customHeight="1" x14ac:dyDescent="0.2">
      <c r="B129" s="30"/>
      <c r="C129" s="18"/>
      <c r="D129" s="1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8"/>
      <c r="T129" s="7"/>
      <c r="U129" s="7"/>
      <c r="V129" s="7"/>
      <c r="W129" s="7"/>
      <c r="X129" s="7"/>
      <c r="Y129" s="7"/>
      <c r="Z129" s="42"/>
      <c r="AA129" s="42"/>
      <c r="AB129" s="42"/>
      <c r="AC129" s="42"/>
      <c r="AD129" s="32">
        <v>43716</v>
      </c>
      <c r="AF129" s="7"/>
    </row>
    <row r="130" spans="2:32" s="17" customFormat="1" ht="18.75" customHeight="1" x14ac:dyDescent="0.2">
      <c r="B130" s="30"/>
      <c r="C130" s="18"/>
      <c r="D130" s="1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8"/>
      <c r="T130" s="7"/>
      <c r="U130" s="7"/>
      <c r="V130" s="7"/>
      <c r="W130" s="7"/>
      <c r="X130" s="7"/>
      <c r="Y130" s="7"/>
      <c r="Z130" s="42"/>
      <c r="AA130" s="42"/>
      <c r="AB130" s="42"/>
      <c r="AC130" s="42"/>
      <c r="AD130" s="32">
        <v>43717</v>
      </c>
      <c r="AF130" s="7"/>
    </row>
    <row r="131" spans="2:32" s="17" customFormat="1" ht="18.75" customHeight="1" x14ac:dyDescent="0.2">
      <c r="B131" s="30"/>
      <c r="C131" s="18"/>
      <c r="D131" s="1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8"/>
      <c r="T131" s="7"/>
      <c r="U131" s="7"/>
      <c r="V131" s="7"/>
      <c r="W131" s="7"/>
      <c r="X131" s="7"/>
      <c r="Y131" s="7"/>
      <c r="Z131" s="42"/>
      <c r="AA131" s="42"/>
      <c r="AB131" s="42"/>
      <c r="AC131" s="42"/>
      <c r="AD131" s="32">
        <v>43718</v>
      </c>
      <c r="AF131" s="7"/>
    </row>
    <row r="132" spans="2:32" s="17" customFormat="1" ht="18.75" customHeight="1" x14ac:dyDescent="0.2">
      <c r="B132" s="30"/>
      <c r="C132" s="18"/>
      <c r="D132" s="1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8"/>
      <c r="T132" s="7"/>
      <c r="U132" s="7"/>
      <c r="V132" s="7"/>
      <c r="W132" s="7"/>
      <c r="X132" s="7"/>
      <c r="Y132" s="7"/>
      <c r="Z132" s="42"/>
      <c r="AA132" s="42"/>
      <c r="AB132" s="42"/>
      <c r="AC132" s="42"/>
      <c r="AD132" s="32">
        <v>43719</v>
      </c>
      <c r="AF132" s="7"/>
    </row>
    <row r="133" spans="2:32" s="17" customFormat="1" ht="18.75" customHeight="1" x14ac:dyDescent="0.2">
      <c r="B133" s="30"/>
      <c r="C133" s="18"/>
      <c r="D133" s="1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8"/>
      <c r="T133" s="7"/>
      <c r="U133" s="7"/>
      <c r="V133" s="7"/>
      <c r="W133" s="7"/>
      <c r="X133" s="7"/>
      <c r="Y133" s="7"/>
      <c r="Z133" s="42"/>
      <c r="AA133" s="42"/>
      <c r="AB133" s="42"/>
      <c r="AC133" s="42"/>
      <c r="AD133" s="32">
        <v>43720</v>
      </c>
      <c r="AF133" s="7"/>
    </row>
    <row r="134" spans="2:32" s="17" customFormat="1" ht="18.75" customHeight="1" x14ac:dyDescent="0.2">
      <c r="B134" s="30"/>
      <c r="C134" s="18"/>
      <c r="D134" s="1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8"/>
      <c r="T134" s="7"/>
      <c r="U134" s="7"/>
      <c r="V134" s="7"/>
      <c r="W134" s="7"/>
      <c r="X134" s="7"/>
      <c r="Y134" s="7"/>
      <c r="Z134" s="42"/>
      <c r="AA134" s="42"/>
      <c r="AB134" s="42"/>
      <c r="AC134" s="42"/>
      <c r="AD134" s="32">
        <v>43721</v>
      </c>
      <c r="AF134" s="7"/>
    </row>
    <row r="135" spans="2:32" s="17" customFormat="1" ht="18.75" customHeight="1" x14ac:dyDescent="0.2">
      <c r="B135" s="30"/>
      <c r="C135" s="18"/>
      <c r="D135" s="1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8"/>
      <c r="T135" s="7"/>
      <c r="U135" s="7"/>
      <c r="V135" s="7"/>
      <c r="W135" s="7"/>
      <c r="X135" s="7"/>
      <c r="Y135" s="7"/>
      <c r="Z135" s="42"/>
      <c r="AA135" s="42"/>
      <c r="AB135" s="42"/>
      <c r="AC135" s="42"/>
      <c r="AD135" s="32">
        <v>43722</v>
      </c>
      <c r="AF135" s="7"/>
    </row>
    <row r="136" spans="2:32" s="17" customFormat="1" ht="18.75" customHeight="1" x14ac:dyDescent="0.2">
      <c r="B136" s="30"/>
      <c r="C136" s="18"/>
      <c r="D136" s="1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8"/>
      <c r="T136" s="7"/>
      <c r="U136" s="7"/>
      <c r="V136" s="7"/>
      <c r="W136" s="7"/>
      <c r="X136" s="7"/>
      <c r="Y136" s="7"/>
      <c r="Z136" s="42"/>
      <c r="AA136" s="42"/>
      <c r="AB136" s="42"/>
      <c r="AC136" s="42"/>
      <c r="AD136" s="32">
        <v>43723</v>
      </c>
      <c r="AF136" s="7"/>
    </row>
    <row r="137" spans="2:32" s="17" customFormat="1" ht="18.75" customHeight="1" x14ac:dyDescent="0.2">
      <c r="B137" s="30"/>
      <c r="C137" s="18"/>
      <c r="D137" s="1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8"/>
      <c r="T137" s="7"/>
      <c r="U137" s="7"/>
      <c r="V137" s="7"/>
      <c r="W137" s="7"/>
      <c r="X137" s="7"/>
      <c r="Y137" s="7"/>
      <c r="Z137" s="42"/>
      <c r="AA137" s="42"/>
      <c r="AB137" s="42"/>
      <c r="AC137" s="42"/>
      <c r="AD137" s="32">
        <v>43724</v>
      </c>
      <c r="AF137" s="7"/>
    </row>
    <row r="138" spans="2:32" s="17" customFormat="1" ht="18.75" customHeight="1" x14ac:dyDescent="0.2">
      <c r="B138" s="30"/>
      <c r="C138" s="18"/>
      <c r="D138" s="1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8"/>
      <c r="T138" s="7"/>
      <c r="U138" s="7"/>
      <c r="V138" s="7"/>
      <c r="W138" s="7"/>
      <c r="X138" s="7"/>
      <c r="Y138" s="7"/>
      <c r="Z138" s="42"/>
      <c r="AA138" s="42"/>
      <c r="AB138" s="42"/>
      <c r="AC138" s="42"/>
      <c r="AD138" s="32">
        <v>43725</v>
      </c>
      <c r="AF138" s="7"/>
    </row>
    <row r="139" spans="2:32" s="17" customFormat="1" ht="18.75" customHeight="1" x14ac:dyDescent="0.2">
      <c r="B139" s="30"/>
      <c r="C139" s="18"/>
      <c r="D139" s="1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8"/>
      <c r="T139" s="7"/>
      <c r="U139" s="7"/>
      <c r="V139" s="7"/>
      <c r="W139" s="7"/>
      <c r="X139" s="7"/>
      <c r="Y139" s="7"/>
      <c r="Z139" s="42"/>
      <c r="AA139" s="42"/>
      <c r="AB139" s="42"/>
      <c r="AC139" s="42"/>
      <c r="AD139" s="32">
        <v>43726</v>
      </c>
      <c r="AF139" s="7"/>
    </row>
    <row r="140" spans="2:32" s="17" customFormat="1" ht="18.75" customHeight="1" x14ac:dyDescent="0.2">
      <c r="B140" s="30"/>
      <c r="C140" s="18"/>
      <c r="D140" s="1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8"/>
      <c r="T140" s="7"/>
      <c r="U140" s="7"/>
      <c r="V140" s="7"/>
      <c r="W140" s="7"/>
      <c r="X140" s="7"/>
      <c r="Y140" s="7"/>
      <c r="Z140" s="42"/>
      <c r="AA140" s="42"/>
      <c r="AB140" s="42"/>
      <c r="AC140" s="42"/>
      <c r="AD140" s="32">
        <v>43727</v>
      </c>
      <c r="AF140" s="7"/>
    </row>
    <row r="141" spans="2:32" s="17" customFormat="1" ht="18.75" customHeight="1" x14ac:dyDescent="0.2">
      <c r="B141" s="30"/>
      <c r="C141" s="18"/>
      <c r="D141" s="1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8"/>
      <c r="T141" s="7"/>
      <c r="U141" s="7"/>
      <c r="V141" s="7"/>
      <c r="W141" s="7"/>
      <c r="X141" s="7"/>
      <c r="Y141" s="7"/>
      <c r="Z141" s="42"/>
      <c r="AA141" s="42"/>
      <c r="AB141" s="42"/>
      <c r="AC141" s="42"/>
      <c r="AD141" s="32">
        <v>43728</v>
      </c>
      <c r="AF141" s="7"/>
    </row>
    <row r="142" spans="2:32" s="17" customFormat="1" ht="18.75" customHeight="1" x14ac:dyDescent="0.2">
      <c r="B142" s="30"/>
      <c r="C142" s="18"/>
      <c r="D142" s="1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8"/>
      <c r="T142" s="7"/>
      <c r="U142" s="7"/>
      <c r="V142" s="7"/>
      <c r="W142" s="7"/>
      <c r="X142" s="7"/>
      <c r="Y142" s="7"/>
      <c r="Z142" s="42"/>
      <c r="AA142" s="42"/>
      <c r="AB142" s="42"/>
      <c r="AC142" s="42"/>
      <c r="AD142" s="32">
        <v>43729</v>
      </c>
      <c r="AF142" s="7"/>
    </row>
    <row r="143" spans="2:32" s="17" customFormat="1" ht="18.75" customHeight="1" x14ac:dyDescent="0.2">
      <c r="B143" s="30"/>
      <c r="C143" s="18"/>
      <c r="D143" s="1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8"/>
      <c r="T143" s="7"/>
      <c r="U143" s="7"/>
      <c r="V143" s="7"/>
      <c r="W143" s="7"/>
      <c r="X143" s="7"/>
      <c r="Y143" s="7"/>
      <c r="Z143" s="42"/>
      <c r="AA143" s="42"/>
      <c r="AB143" s="42"/>
      <c r="AC143" s="42"/>
      <c r="AD143" s="32">
        <v>43730</v>
      </c>
      <c r="AF143" s="7"/>
    </row>
    <row r="144" spans="2:32" s="17" customFormat="1" ht="18.75" customHeight="1" x14ac:dyDescent="0.2">
      <c r="B144" s="30"/>
      <c r="C144" s="18"/>
      <c r="D144" s="1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8"/>
      <c r="T144" s="7"/>
      <c r="U144" s="7"/>
      <c r="V144" s="7"/>
      <c r="W144" s="7"/>
      <c r="X144" s="7"/>
      <c r="Y144" s="7"/>
      <c r="Z144" s="42"/>
      <c r="AA144" s="42"/>
      <c r="AB144" s="42"/>
      <c r="AC144" s="42"/>
      <c r="AD144" s="32">
        <v>43731</v>
      </c>
      <c r="AF144" s="7"/>
    </row>
    <row r="145" spans="2:32" s="17" customFormat="1" ht="18.75" customHeight="1" x14ac:dyDescent="0.2">
      <c r="B145" s="30"/>
      <c r="C145" s="18"/>
      <c r="D145" s="1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8"/>
      <c r="T145" s="7"/>
      <c r="U145" s="7"/>
      <c r="V145" s="7"/>
      <c r="W145" s="7"/>
      <c r="X145" s="7"/>
      <c r="Y145" s="7"/>
      <c r="Z145" s="42"/>
      <c r="AA145" s="42"/>
      <c r="AB145" s="42"/>
      <c r="AC145" s="42"/>
      <c r="AD145" s="32">
        <v>43732</v>
      </c>
      <c r="AF145" s="7"/>
    </row>
    <row r="146" spans="2:32" s="17" customFormat="1" ht="18.75" customHeight="1" x14ac:dyDescent="0.2">
      <c r="B146" s="30"/>
      <c r="C146" s="18"/>
      <c r="D146" s="1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8"/>
      <c r="T146" s="7"/>
      <c r="U146" s="7"/>
      <c r="V146" s="7"/>
      <c r="W146" s="7"/>
      <c r="X146" s="7"/>
      <c r="Y146" s="7"/>
      <c r="Z146" s="42"/>
      <c r="AA146" s="42"/>
      <c r="AB146" s="42"/>
      <c r="AC146" s="42"/>
      <c r="AD146" s="32">
        <v>43733</v>
      </c>
      <c r="AF146" s="7"/>
    </row>
    <row r="147" spans="2:32" s="17" customFormat="1" ht="18.75" customHeight="1" x14ac:dyDescent="0.2">
      <c r="B147" s="30"/>
      <c r="C147" s="18"/>
      <c r="D147" s="1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8"/>
      <c r="T147" s="7"/>
      <c r="U147" s="7"/>
      <c r="V147" s="7"/>
      <c r="W147" s="7"/>
      <c r="X147" s="7"/>
      <c r="Y147" s="7"/>
      <c r="Z147" s="42"/>
      <c r="AA147" s="42"/>
      <c r="AB147" s="42"/>
      <c r="AC147" s="42"/>
      <c r="AD147" s="32">
        <v>43734</v>
      </c>
      <c r="AF147" s="7"/>
    </row>
    <row r="148" spans="2:32" s="17" customFormat="1" ht="18.75" customHeight="1" x14ac:dyDescent="0.2">
      <c r="B148" s="30"/>
      <c r="C148" s="18"/>
      <c r="D148" s="1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8"/>
      <c r="T148" s="7"/>
      <c r="U148" s="7"/>
      <c r="V148" s="7"/>
      <c r="W148" s="7"/>
      <c r="X148" s="7"/>
      <c r="Y148" s="7"/>
      <c r="Z148" s="42"/>
      <c r="AA148" s="42"/>
      <c r="AB148" s="42"/>
      <c r="AC148" s="42"/>
      <c r="AD148" s="32">
        <v>43735</v>
      </c>
      <c r="AF148" s="7"/>
    </row>
    <row r="149" spans="2:32" s="17" customFormat="1" ht="18.75" customHeight="1" x14ac:dyDescent="0.2">
      <c r="B149" s="30"/>
      <c r="C149" s="18"/>
      <c r="D149" s="1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8"/>
      <c r="T149" s="7"/>
      <c r="U149" s="7"/>
      <c r="V149" s="7"/>
      <c r="W149" s="7"/>
      <c r="X149" s="7"/>
      <c r="Y149" s="7"/>
      <c r="Z149" s="42"/>
      <c r="AA149" s="42"/>
      <c r="AB149" s="42"/>
      <c r="AC149" s="42"/>
      <c r="AD149" s="32">
        <v>43736</v>
      </c>
      <c r="AF149" s="7"/>
    </row>
    <row r="150" spans="2:32" s="17" customFormat="1" ht="18.75" customHeight="1" x14ac:dyDescent="0.2">
      <c r="B150" s="30"/>
      <c r="C150" s="18"/>
      <c r="D150" s="1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8"/>
      <c r="T150" s="7"/>
      <c r="U150" s="7"/>
      <c r="V150" s="7"/>
      <c r="W150" s="7"/>
      <c r="X150" s="7"/>
      <c r="Y150" s="7"/>
      <c r="Z150" s="42"/>
      <c r="AA150" s="42"/>
      <c r="AB150" s="42"/>
      <c r="AC150" s="42"/>
      <c r="AD150" s="32">
        <v>43737</v>
      </c>
      <c r="AF150" s="7"/>
    </row>
    <row r="151" spans="2:32" s="17" customFormat="1" ht="18.75" customHeight="1" x14ac:dyDescent="0.2">
      <c r="B151" s="30"/>
      <c r="C151" s="18"/>
      <c r="D151" s="1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8"/>
      <c r="T151" s="7"/>
      <c r="U151" s="7"/>
      <c r="V151" s="7"/>
      <c r="W151" s="7"/>
      <c r="X151" s="7"/>
      <c r="Y151" s="7"/>
      <c r="Z151" s="42"/>
      <c r="AA151" s="42"/>
      <c r="AB151" s="42"/>
      <c r="AC151" s="42"/>
      <c r="AD151" s="32">
        <v>43738</v>
      </c>
      <c r="AF151" s="7"/>
    </row>
    <row r="152" spans="2:32" s="17" customFormat="1" ht="18.75" customHeight="1" x14ac:dyDescent="0.2">
      <c r="B152" s="30"/>
      <c r="C152" s="18"/>
      <c r="D152" s="1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8"/>
      <c r="T152" s="7"/>
      <c r="U152" s="7"/>
      <c r="V152" s="7"/>
      <c r="W152" s="7"/>
      <c r="X152" s="7"/>
      <c r="Y152" s="7"/>
      <c r="Z152" s="42"/>
      <c r="AA152" s="42"/>
      <c r="AB152" s="42"/>
      <c r="AC152" s="42"/>
      <c r="AD152" s="32">
        <v>43739</v>
      </c>
      <c r="AF152" s="7"/>
    </row>
    <row r="153" spans="2:32" s="17" customFormat="1" ht="18.75" customHeight="1" x14ac:dyDescent="0.2">
      <c r="B153" s="30"/>
      <c r="C153" s="18"/>
      <c r="D153" s="1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8"/>
      <c r="T153" s="7"/>
      <c r="U153" s="7"/>
      <c r="V153" s="7"/>
      <c r="W153" s="7"/>
      <c r="X153" s="7"/>
      <c r="Y153" s="7"/>
      <c r="Z153" s="42"/>
      <c r="AA153" s="42"/>
      <c r="AB153" s="42"/>
      <c r="AC153" s="42"/>
      <c r="AD153" s="32">
        <v>43740</v>
      </c>
      <c r="AF153" s="7"/>
    </row>
    <row r="154" spans="2:32" s="17" customFormat="1" ht="18.75" customHeight="1" x14ac:dyDescent="0.2">
      <c r="B154" s="30"/>
      <c r="C154" s="18"/>
      <c r="D154" s="1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8"/>
      <c r="T154" s="7"/>
      <c r="U154" s="7"/>
      <c r="V154" s="7"/>
      <c r="W154" s="7"/>
      <c r="X154" s="7"/>
      <c r="Y154" s="7"/>
      <c r="Z154" s="42"/>
      <c r="AA154" s="42"/>
      <c r="AB154" s="42"/>
      <c r="AC154" s="42"/>
      <c r="AD154" s="32">
        <v>43741</v>
      </c>
      <c r="AF154" s="7"/>
    </row>
    <row r="155" spans="2:32" s="17" customFormat="1" ht="18.75" customHeight="1" x14ac:dyDescent="0.2">
      <c r="B155" s="30"/>
      <c r="C155" s="18"/>
      <c r="D155" s="1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8"/>
      <c r="T155" s="7"/>
      <c r="U155" s="7"/>
      <c r="V155" s="7"/>
      <c r="W155" s="7"/>
      <c r="X155" s="7"/>
      <c r="Y155" s="7"/>
      <c r="Z155" s="42"/>
      <c r="AA155" s="42"/>
      <c r="AB155" s="42"/>
      <c r="AC155" s="42"/>
      <c r="AD155" s="32">
        <v>43742</v>
      </c>
      <c r="AF155" s="7"/>
    </row>
    <row r="156" spans="2:32" s="17" customFormat="1" ht="18.75" customHeight="1" x14ac:dyDescent="0.2">
      <c r="B156" s="30"/>
      <c r="C156" s="18"/>
      <c r="D156" s="1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8"/>
      <c r="T156" s="7"/>
      <c r="U156" s="7"/>
      <c r="V156" s="7"/>
      <c r="W156" s="7"/>
      <c r="X156" s="7"/>
      <c r="Y156" s="7"/>
      <c r="Z156" s="42"/>
      <c r="AA156" s="42"/>
      <c r="AB156" s="42"/>
      <c r="AC156" s="42"/>
      <c r="AD156" s="32">
        <v>43743</v>
      </c>
      <c r="AF156" s="7"/>
    </row>
    <row r="157" spans="2:32" s="17" customFormat="1" ht="18.75" customHeight="1" x14ac:dyDescent="0.2">
      <c r="B157" s="30"/>
      <c r="C157" s="18"/>
      <c r="D157" s="1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8"/>
      <c r="T157" s="7"/>
      <c r="U157" s="7"/>
      <c r="V157" s="7"/>
      <c r="W157" s="7"/>
      <c r="X157" s="7"/>
      <c r="Y157" s="7"/>
      <c r="Z157" s="42"/>
      <c r="AA157" s="42"/>
      <c r="AB157" s="42"/>
      <c r="AC157" s="42"/>
      <c r="AD157" s="32">
        <v>43744</v>
      </c>
      <c r="AF157" s="7"/>
    </row>
    <row r="158" spans="2:32" s="17" customFormat="1" ht="18.75" customHeight="1" x14ac:dyDescent="0.2">
      <c r="B158" s="30"/>
      <c r="C158" s="18"/>
      <c r="D158" s="1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8"/>
      <c r="T158" s="7"/>
      <c r="U158" s="7"/>
      <c r="V158" s="7"/>
      <c r="W158" s="7"/>
      <c r="X158" s="7"/>
      <c r="Y158" s="7"/>
      <c r="Z158" s="42"/>
      <c r="AA158" s="42"/>
      <c r="AB158" s="42"/>
      <c r="AC158" s="42"/>
      <c r="AD158" s="32">
        <v>43745</v>
      </c>
      <c r="AF158" s="7"/>
    </row>
    <row r="159" spans="2:32" s="17" customFormat="1" ht="18.75" customHeight="1" x14ac:dyDescent="0.2">
      <c r="B159" s="30"/>
      <c r="C159" s="18"/>
      <c r="D159" s="1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8"/>
      <c r="T159" s="7"/>
      <c r="U159" s="7"/>
      <c r="V159" s="7"/>
      <c r="W159" s="7"/>
      <c r="X159" s="7"/>
      <c r="Y159" s="7"/>
      <c r="Z159" s="42"/>
      <c r="AA159" s="42"/>
      <c r="AB159" s="42"/>
      <c r="AC159" s="42"/>
      <c r="AD159" s="32">
        <v>43746</v>
      </c>
      <c r="AF159" s="7"/>
    </row>
    <row r="160" spans="2:32" s="17" customFormat="1" ht="18.75" customHeight="1" x14ac:dyDescent="0.2">
      <c r="B160" s="30"/>
      <c r="C160" s="18"/>
      <c r="D160" s="1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8"/>
      <c r="T160" s="7"/>
      <c r="U160" s="7"/>
      <c r="V160" s="7"/>
      <c r="W160" s="7"/>
      <c r="X160" s="7"/>
      <c r="Y160" s="7"/>
      <c r="Z160" s="42"/>
      <c r="AA160" s="42"/>
      <c r="AB160" s="42"/>
      <c r="AC160" s="42"/>
      <c r="AD160" s="32">
        <v>43747</v>
      </c>
      <c r="AF160" s="7"/>
    </row>
    <row r="161" spans="2:32" s="17" customFormat="1" ht="18.75" customHeight="1" x14ac:dyDescent="0.2">
      <c r="B161" s="30"/>
      <c r="C161" s="18"/>
      <c r="D161" s="1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8"/>
      <c r="T161" s="7"/>
      <c r="U161" s="7"/>
      <c r="V161" s="7"/>
      <c r="W161" s="7"/>
      <c r="X161" s="7"/>
      <c r="Y161" s="7"/>
      <c r="Z161" s="42"/>
      <c r="AA161" s="42"/>
      <c r="AB161" s="42"/>
      <c r="AC161" s="42"/>
      <c r="AD161" s="32">
        <v>43748</v>
      </c>
      <c r="AF161" s="7"/>
    </row>
    <row r="162" spans="2:32" s="17" customFormat="1" ht="18.75" customHeight="1" x14ac:dyDescent="0.2">
      <c r="B162" s="30"/>
      <c r="C162" s="18"/>
      <c r="D162" s="1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8"/>
      <c r="T162" s="7"/>
      <c r="U162" s="7"/>
      <c r="V162" s="7"/>
      <c r="W162" s="7"/>
      <c r="X162" s="7"/>
      <c r="Y162" s="7"/>
      <c r="Z162" s="42"/>
      <c r="AA162" s="42"/>
      <c r="AB162" s="42"/>
      <c r="AC162" s="42"/>
      <c r="AD162" s="32">
        <v>43749</v>
      </c>
      <c r="AF162" s="7"/>
    </row>
    <row r="163" spans="2:32" s="17" customFormat="1" ht="18.75" customHeight="1" x14ac:dyDescent="0.2">
      <c r="B163" s="30"/>
      <c r="C163" s="18"/>
      <c r="D163" s="1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8"/>
      <c r="T163" s="7"/>
      <c r="U163" s="7"/>
      <c r="V163" s="7"/>
      <c r="W163" s="7"/>
      <c r="X163" s="7"/>
      <c r="Y163" s="7"/>
      <c r="Z163" s="42"/>
      <c r="AA163" s="42"/>
      <c r="AB163" s="42"/>
      <c r="AC163" s="42"/>
      <c r="AD163" s="32">
        <v>43750</v>
      </c>
      <c r="AF163" s="7"/>
    </row>
    <row r="164" spans="2:32" s="17" customFormat="1" ht="18.75" customHeight="1" x14ac:dyDescent="0.2">
      <c r="B164" s="30"/>
      <c r="C164" s="18"/>
      <c r="D164" s="1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8"/>
      <c r="T164" s="7"/>
      <c r="U164" s="7"/>
      <c r="V164" s="7"/>
      <c r="W164" s="7"/>
      <c r="X164" s="7"/>
      <c r="Y164" s="7"/>
      <c r="Z164" s="42"/>
      <c r="AA164" s="42"/>
      <c r="AB164" s="42"/>
      <c r="AC164" s="42"/>
      <c r="AD164" s="32">
        <v>43751</v>
      </c>
      <c r="AF164" s="7"/>
    </row>
    <row r="165" spans="2:32" s="17" customFormat="1" ht="18.75" customHeight="1" x14ac:dyDescent="0.2">
      <c r="B165" s="30"/>
      <c r="C165" s="18"/>
      <c r="D165" s="1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8"/>
      <c r="T165" s="7"/>
      <c r="U165" s="7"/>
      <c r="V165" s="7"/>
      <c r="W165" s="7"/>
      <c r="X165" s="7"/>
      <c r="Y165" s="7"/>
      <c r="Z165" s="42"/>
      <c r="AA165" s="42"/>
      <c r="AB165" s="42"/>
      <c r="AC165" s="42"/>
      <c r="AD165" s="32">
        <v>43752</v>
      </c>
      <c r="AF165" s="7"/>
    </row>
    <row r="166" spans="2:32" s="17" customFormat="1" ht="18.75" customHeight="1" x14ac:dyDescent="0.2">
      <c r="B166" s="30"/>
      <c r="C166" s="18"/>
      <c r="D166" s="1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8"/>
      <c r="T166" s="7"/>
      <c r="U166" s="7"/>
      <c r="V166" s="7"/>
      <c r="W166" s="7"/>
      <c r="X166" s="7"/>
      <c r="Y166" s="7"/>
      <c r="Z166" s="42"/>
      <c r="AA166" s="42"/>
      <c r="AB166" s="42"/>
      <c r="AC166" s="42"/>
      <c r="AD166" s="32">
        <v>43753</v>
      </c>
      <c r="AF166" s="7"/>
    </row>
    <row r="167" spans="2:32" s="17" customFormat="1" ht="18.75" customHeight="1" x14ac:dyDescent="0.2">
      <c r="B167" s="30"/>
      <c r="C167" s="18"/>
      <c r="D167" s="1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8"/>
      <c r="T167" s="7"/>
      <c r="U167" s="7"/>
      <c r="V167" s="7"/>
      <c r="W167" s="7"/>
      <c r="X167" s="7"/>
      <c r="Y167" s="7"/>
      <c r="Z167" s="42"/>
      <c r="AA167" s="42"/>
      <c r="AB167" s="42"/>
      <c r="AC167" s="42"/>
      <c r="AD167" s="32">
        <v>43754</v>
      </c>
      <c r="AF167" s="7"/>
    </row>
    <row r="168" spans="2:32" s="17" customFormat="1" ht="18.75" customHeight="1" x14ac:dyDescent="0.2">
      <c r="B168" s="30"/>
      <c r="C168" s="18"/>
      <c r="D168" s="1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8"/>
      <c r="T168" s="7"/>
      <c r="U168" s="7"/>
      <c r="V168" s="7"/>
      <c r="W168" s="7"/>
      <c r="X168" s="7"/>
      <c r="Y168" s="7"/>
      <c r="Z168" s="42"/>
      <c r="AA168" s="42"/>
      <c r="AB168" s="42"/>
      <c r="AC168" s="42"/>
      <c r="AD168" s="32">
        <v>43755</v>
      </c>
      <c r="AF168" s="7"/>
    </row>
    <row r="169" spans="2:32" s="17" customFormat="1" ht="18.75" customHeight="1" x14ac:dyDescent="0.2">
      <c r="B169" s="30"/>
      <c r="C169" s="18"/>
      <c r="D169" s="1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8"/>
      <c r="T169" s="7"/>
      <c r="U169" s="7"/>
      <c r="V169" s="7"/>
      <c r="W169" s="7"/>
      <c r="X169" s="7"/>
      <c r="Y169" s="7"/>
      <c r="Z169" s="42"/>
      <c r="AA169" s="42"/>
      <c r="AB169" s="42"/>
      <c r="AC169" s="42"/>
      <c r="AD169" s="32">
        <v>43756</v>
      </c>
      <c r="AF169" s="7"/>
    </row>
    <row r="170" spans="2:32" s="17" customFormat="1" ht="18.75" customHeight="1" x14ac:dyDescent="0.2">
      <c r="B170" s="30"/>
      <c r="C170" s="18"/>
      <c r="D170" s="1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8"/>
      <c r="T170" s="7"/>
      <c r="U170" s="7"/>
      <c r="V170" s="7"/>
      <c r="W170" s="7"/>
      <c r="X170" s="7"/>
      <c r="Y170" s="7"/>
      <c r="Z170" s="42"/>
      <c r="AA170" s="42"/>
      <c r="AB170" s="42"/>
      <c r="AC170" s="42"/>
      <c r="AD170" s="32">
        <v>43757</v>
      </c>
      <c r="AF170" s="7"/>
    </row>
    <row r="171" spans="2:32" s="17" customFormat="1" ht="18.75" customHeight="1" x14ac:dyDescent="0.2">
      <c r="B171" s="30"/>
      <c r="C171" s="18"/>
      <c r="D171" s="1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8"/>
      <c r="T171" s="7"/>
      <c r="U171" s="7"/>
      <c r="V171" s="7"/>
      <c r="W171" s="7"/>
      <c r="X171" s="7"/>
      <c r="Y171" s="7"/>
      <c r="Z171" s="42"/>
      <c r="AA171" s="42"/>
      <c r="AB171" s="42"/>
      <c r="AC171" s="42"/>
      <c r="AD171" s="32">
        <v>43758</v>
      </c>
      <c r="AF171" s="7"/>
    </row>
    <row r="172" spans="2:32" s="17" customFormat="1" ht="18.75" customHeight="1" x14ac:dyDescent="0.2">
      <c r="B172" s="30"/>
      <c r="C172" s="18"/>
      <c r="D172" s="1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8"/>
      <c r="T172" s="7"/>
      <c r="U172" s="7"/>
      <c r="V172" s="7"/>
      <c r="W172" s="7"/>
      <c r="X172" s="7"/>
      <c r="Y172" s="7"/>
      <c r="Z172" s="42"/>
      <c r="AA172" s="42"/>
      <c r="AB172" s="42"/>
      <c r="AC172" s="42"/>
      <c r="AD172" s="32">
        <v>43759</v>
      </c>
      <c r="AF172" s="7"/>
    </row>
    <row r="173" spans="2:32" s="17" customFormat="1" ht="18.75" customHeight="1" x14ac:dyDescent="0.2">
      <c r="B173" s="30"/>
      <c r="C173" s="18"/>
      <c r="D173" s="1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8"/>
      <c r="T173" s="7"/>
      <c r="U173" s="7"/>
      <c r="V173" s="7"/>
      <c r="W173" s="7"/>
      <c r="X173" s="7"/>
      <c r="Y173" s="7"/>
      <c r="Z173" s="42"/>
      <c r="AA173" s="42"/>
      <c r="AB173" s="42"/>
      <c r="AC173" s="42"/>
      <c r="AD173" s="32">
        <v>43760</v>
      </c>
      <c r="AF173" s="7"/>
    </row>
    <row r="174" spans="2:32" s="17" customFormat="1" ht="18.75" customHeight="1" x14ac:dyDescent="0.2">
      <c r="B174" s="30"/>
      <c r="C174" s="18"/>
      <c r="D174" s="1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8"/>
      <c r="T174" s="7"/>
      <c r="U174" s="7"/>
      <c r="V174" s="7"/>
      <c r="W174" s="7"/>
      <c r="X174" s="7"/>
      <c r="Y174" s="7"/>
      <c r="Z174" s="42"/>
      <c r="AA174" s="42"/>
      <c r="AB174" s="42"/>
      <c r="AC174" s="42"/>
      <c r="AD174" s="32">
        <v>43761</v>
      </c>
      <c r="AF174" s="7"/>
    </row>
    <row r="175" spans="2:32" s="17" customFormat="1" ht="18.75" customHeight="1" x14ac:dyDescent="0.2">
      <c r="B175" s="30"/>
      <c r="C175" s="18"/>
      <c r="D175" s="1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8"/>
      <c r="T175" s="7"/>
      <c r="U175" s="7"/>
      <c r="V175" s="7"/>
      <c r="W175" s="7"/>
      <c r="X175" s="7"/>
      <c r="Y175" s="7"/>
      <c r="Z175" s="42"/>
      <c r="AA175" s="42"/>
      <c r="AB175" s="42"/>
      <c r="AC175" s="42"/>
      <c r="AD175" s="32">
        <v>43762</v>
      </c>
      <c r="AF175" s="7"/>
    </row>
    <row r="176" spans="2:32" s="17" customFormat="1" ht="18.75" customHeight="1" x14ac:dyDescent="0.2">
      <c r="B176" s="30"/>
      <c r="C176" s="18"/>
      <c r="D176" s="1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8"/>
      <c r="T176" s="7"/>
      <c r="U176" s="7"/>
      <c r="V176" s="7"/>
      <c r="W176" s="7"/>
      <c r="X176" s="7"/>
      <c r="Y176" s="7"/>
      <c r="Z176" s="42"/>
      <c r="AA176" s="42"/>
      <c r="AB176" s="42"/>
      <c r="AC176" s="42"/>
      <c r="AD176" s="32">
        <v>43763</v>
      </c>
      <c r="AF176" s="7"/>
    </row>
    <row r="177" spans="2:32" s="17" customFormat="1" ht="18.75" customHeight="1" x14ac:dyDescent="0.2">
      <c r="B177" s="30"/>
      <c r="C177" s="18"/>
      <c r="D177" s="1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8"/>
      <c r="T177" s="7"/>
      <c r="U177" s="7"/>
      <c r="V177" s="7"/>
      <c r="W177" s="7"/>
      <c r="X177" s="7"/>
      <c r="Y177" s="7"/>
      <c r="Z177" s="42"/>
      <c r="AA177" s="42"/>
      <c r="AB177" s="42"/>
      <c r="AC177" s="42"/>
      <c r="AD177" s="32">
        <v>43764</v>
      </c>
      <c r="AF177" s="7"/>
    </row>
    <row r="178" spans="2:32" s="17" customFormat="1" ht="18.75" customHeight="1" x14ac:dyDescent="0.2">
      <c r="B178" s="30"/>
      <c r="C178" s="18"/>
      <c r="D178" s="1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8"/>
      <c r="T178" s="7"/>
      <c r="U178" s="7"/>
      <c r="V178" s="7"/>
      <c r="W178" s="7"/>
      <c r="X178" s="7"/>
      <c r="Y178" s="7"/>
      <c r="Z178" s="42"/>
      <c r="AA178" s="42"/>
      <c r="AB178" s="42"/>
      <c r="AC178" s="42"/>
      <c r="AD178" s="32">
        <v>43765</v>
      </c>
      <c r="AF178" s="7"/>
    </row>
    <row r="179" spans="2:32" s="17" customFormat="1" ht="18.75" customHeight="1" x14ac:dyDescent="0.2">
      <c r="B179" s="30"/>
      <c r="C179" s="18"/>
      <c r="D179" s="1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8"/>
      <c r="T179" s="7"/>
      <c r="U179" s="7"/>
      <c r="V179" s="7"/>
      <c r="W179" s="7"/>
      <c r="X179" s="7"/>
      <c r="Y179" s="7"/>
      <c r="Z179" s="42"/>
      <c r="AA179" s="42"/>
      <c r="AB179" s="42"/>
      <c r="AC179" s="42"/>
      <c r="AD179" s="32">
        <v>43766</v>
      </c>
      <c r="AF179" s="7"/>
    </row>
    <row r="180" spans="2:32" s="17" customFormat="1" ht="18.75" customHeight="1" x14ac:dyDescent="0.2">
      <c r="B180" s="30"/>
      <c r="C180" s="18"/>
      <c r="D180" s="1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8"/>
      <c r="T180" s="7"/>
      <c r="U180" s="7"/>
      <c r="V180" s="7"/>
      <c r="W180" s="7"/>
      <c r="X180" s="7"/>
      <c r="Y180" s="7"/>
      <c r="Z180" s="42"/>
      <c r="AA180" s="42"/>
      <c r="AB180" s="42"/>
      <c r="AC180" s="42"/>
      <c r="AD180" s="32">
        <v>43767</v>
      </c>
      <c r="AF180" s="7"/>
    </row>
    <row r="181" spans="2:32" s="17" customFormat="1" ht="18.75" customHeight="1" x14ac:dyDescent="0.2">
      <c r="B181" s="30"/>
      <c r="C181" s="18"/>
      <c r="D181" s="1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8"/>
      <c r="T181" s="7"/>
      <c r="U181" s="7"/>
      <c r="V181" s="7"/>
      <c r="W181" s="7"/>
      <c r="X181" s="7"/>
      <c r="Y181" s="7"/>
      <c r="Z181" s="42"/>
      <c r="AA181" s="42"/>
      <c r="AB181" s="42"/>
      <c r="AC181" s="42"/>
      <c r="AD181" s="32">
        <v>43768</v>
      </c>
      <c r="AF181" s="7"/>
    </row>
    <row r="182" spans="2:32" s="17" customFormat="1" ht="18.75" customHeight="1" x14ac:dyDescent="0.2">
      <c r="B182" s="30"/>
      <c r="C182" s="18"/>
      <c r="D182" s="1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8"/>
      <c r="T182" s="7"/>
      <c r="U182" s="7"/>
      <c r="V182" s="7"/>
      <c r="W182" s="7"/>
      <c r="X182" s="7"/>
      <c r="Y182" s="7"/>
      <c r="Z182" s="42"/>
      <c r="AA182" s="42"/>
      <c r="AB182" s="42"/>
      <c r="AC182" s="42"/>
      <c r="AD182" s="32">
        <v>43769</v>
      </c>
      <c r="AF182" s="7"/>
    </row>
    <row r="183" spans="2:32" s="17" customFormat="1" ht="18.75" customHeight="1" x14ac:dyDescent="0.2">
      <c r="B183" s="30"/>
      <c r="C183" s="18"/>
      <c r="D183" s="1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8"/>
      <c r="T183" s="7"/>
      <c r="U183" s="7"/>
      <c r="V183" s="7"/>
      <c r="W183" s="7"/>
      <c r="X183" s="7"/>
      <c r="Y183" s="7"/>
      <c r="Z183" s="42"/>
      <c r="AA183" s="42"/>
      <c r="AB183" s="42"/>
      <c r="AC183" s="42"/>
      <c r="AD183" s="32">
        <v>43770</v>
      </c>
      <c r="AF183" s="7"/>
    </row>
    <row r="184" spans="2:32" s="17" customFormat="1" ht="18.75" customHeight="1" x14ac:dyDescent="0.2">
      <c r="B184" s="30"/>
      <c r="C184" s="18"/>
      <c r="D184" s="1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8"/>
      <c r="T184" s="7"/>
      <c r="U184" s="7"/>
      <c r="V184" s="7"/>
      <c r="W184" s="7"/>
      <c r="X184" s="7"/>
      <c r="Y184" s="7"/>
      <c r="Z184" s="42"/>
      <c r="AA184" s="42"/>
      <c r="AB184" s="42"/>
      <c r="AC184" s="42"/>
      <c r="AD184" s="32">
        <v>43771</v>
      </c>
      <c r="AF184" s="7"/>
    </row>
    <row r="185" spans="2:32" s="17" customFormat="1" ht="18.75" customHeight="1" x14ac:dyDescent="0.2">
      <c r="B185" s="30"/>
      <c r="C185" s="18"/>
      <c r="D185" s="1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8"/>
      <c r="T185" s="7"/>
      <c r="U185" s="7"/>
      <c r="V185" s="7"/>
      <c r="W185" s="7"/>
      <c r="X185" s="7"/>
      <c r="Y185" s="7"/>
      <c r="Z185" s="42"/>
      <c r="AA185" s="42"/>
      <c r="AB185" s="42"/>
      <c r="AC185" s="42"/>
      <c r="AD185" s="32">
        <v>43772</v>
      </c>
      <c r="AF185" s="7"/>
    </row>
    <row r="186" spans="2:32" s="17" customFormat="1" ht="18.75" customHeight="1" x14ac:dyDescent="0.2">
      <c r="B186" s="30"/>
      <c r="C186" s="18"/>
      <c r="D186" s="1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8"/>
      <c r="T186" s="7"/>
      <c r="U186" s="7"/>
      <c r="V186" s="7"/>
      <c r="W186" s="7"/>
      <c r="X186" s="7"/>
      <c r="Y186" s="7"/>
      <c r="Z186" s="42"/>
      <c r="AA186" s="42"/>
      <c r="AB186" s="42"/>
      <c r="AC186" s="42"/>
      <c r="AD186" s="32">
        <v>43773</v>
      </c>
      <c r="AF186" s="7"/>
    </row>
    <row r="187" spans="2:32" s="17" customFormat="1" ht="18.75" customHeight="1" x14ac:dyDescent="0.2">
      <c r="B187" s="30"/>
      <c r="C187" s="18"/>
      <c r="D187" s="1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8"/>
      <c r="T187" s="7"/>
      <c r="U187" s="7"/>
      <c r="V187" s="7"/>
      <c r="W187" s="7"/>
      <c r="X187" s="7"/>
      <c r="Y187" s="7"/>
      <c r="Z187" s="42"/>
      <c r="AA187" s="42"/>
      <c r="AB187" s="42"/>
      <c r="AC187" s="42"/>
      <c r="AD187" s="32">
        <v>43774</v>
      </c>
      <c r="AF187" s="7"/>
    </row>
    <row r="188" spans="2:32" s="17" customFormat="1" ht="18.75" customHeight="1" x14ac:dyDescent="0.2">
      <c r="B188" s="30"/>
      <c r="C188" s="18"/>
      <c r="D188" s="1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8"/>
      <c r="T188" s="7"/>
      <c r="U188" s="7"/>
      <c r="V188" s="7"/>
      <c r="W188" s="7"/>
      <c r="X188" s="7"/>
      <c r="Y188" s="7"/>
      <c r="Z188" s="42"/>
      <c r="AA188" s="42"/>
      <c r="AB188" s="42"/>
      <c r="AC188" s="42"/>
      <c r="AD188" s="32">
        <v>43775</v>
      </c>
      <c r="AF188" s="7"/>
    </row>
    <row r="189" spans="2:32" s="17" customFormat="1" ht="18.75" customHeight="1" x14ac:dyDescent="0.2">
      <c r="B189" s="30"/>
      <c r="C189" s="18"/>
      <c r="D189" s="1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8"/>
      <c r="T189" s="7"/>
      <c r="U189" s="7"/>
      <c r="V189" s="7"/>
      <c r="W189" s="7"/>
      <c r="X189" s="7"/>
      <c r="Y189" s="7"/>
      <c r="Z189" s="42"/>
      <c r="AA189" s="42"/>
      <c r="AB189" s="42"/>
      <c r="AC189" s="42"/>
      <c r="AD189" s="32">
        <v>43776</v>
      </c>
      <c r="AF189" s="7"/>
    </row>
    <row r="190" spans="2:32" s="17" customFormat="1" ht="18.75" customHeight="1" x14ac:dyDescent="0.2">
      <c r="B190" s="30"/>
      <c r="C190" s="18"/>
      <c r="D190" s="1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8"/>
      <c r="T190" s="7"/>
      <c r="U190" s="7"/>
      <c r="V190" s="7"/>
      <c r="W190" s="7"/>
      <c r="X190" s="7"/>
      <c r="Y190" s="7"/>
      <c r="Z190" s="42"/>
      <c r="AA190" s="42"/>
      <c r="AB190" s="42"/>
      <c r="AC190" s="42"/>
      <c r="AD190" s="32">
        <v>43777</v>
      </c>
      <c r="AF190" s="7"/>
    </row>
    <row r="191" spans="2:32" s="17" customFormat="1" ht="18.75" customHeight="1" x14ac:dyDescent="0.2">
      <c r="B191" s="30"/>
      <c r="C191" s="18"/>
      <c r="D191" s="1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8"/>
      <c r="T191" s="7"/>
      <c r="U191" s="7"/>
      <c r="V191" s="7"/>
      <c r="W191" s="7"/>
      <c r="X191" s="7"/>
      <c r="Y191" s="7"/>
      <c r="Z191" s="42"/>
      <c r="AA191" s="42"/>
      <c r="AB191" s="42"/>
      <c r="AC191" s="42"/>
      <c r="AD191" s="32">
        <v>43778</v>
      </c>
      <c r="AF191" s="7"/>
    </row>
    <row r="192" spans="2:32" s="17" customFormat="1" ht="18.75" customHeight="1" x14ac:dyDescent="0.2">
      <c r="B192" s="30"/>
      <c r="C192" s="18"/>
      <c r="D192" s="1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8"/>
      <c r="T192" s="7"/>
      <c r="U192" s="7"/>
      <c r="V192" s="7"/>
      <c r="W192" s="7"/>
      <c r="X192" s="7"/>
      <c r="Y192" s="7"/>
      <c r="Z192" s="42"/>
      <c r="AA192" s="42"/>
      <c r="AB192" s="42"/>
      <c r="AC192" s="42"/>
      <c r="AD192" s="32">
        <v>43779</v>
      </c>
      <c r="AF192" s="7"/>
    </row>
    <row r="193" spans="2:32" s="17" customFormat="1" ht="18.75" customHeight="1" x14ac:dyDescent="0.2">
      <c r="B193" s="30"/>
      <c r="C193" s="18"/>
      <c r="D193" s="1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8"/>
      <c r="T193" s="7"/>
      <c r="U193" s="7"/>
      <c r="V193" s="7"/>
      <c r="W193" s="7"/>
      <c r="X193" s="7"/>
      <c r="Y193" s="7"/>
      <c r="Z193" s="42"/>
      <c r="AA193" s="42"/>
      <c r="AB193" s="42"/>
      <c r="AC193" s="42"/>
      <c r="AD193" s="32">
        <v>43780</v>
      </c>
      <c r="AF193" s="7"/>
    </row>
    <row r="194" spans="2:32" s="17" customFormat="1" ht="18.75" customHeight="1" x14ac:dyDescent="0.2">
      <c r="B194" s="30"/>
      <c r="C194" s="18"/>
      <c r="D194" s="1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8"/>
      <c r="T194" s="7"/>
      <c r="U194" s="7"/>
      <c r="V194" s="7"/>
      <c r="W194" s="7"/>
      <c r="X194" s="7"/>
      <c r="Y194" s="7"/>
      <c r="Z194" s="42"/>
      <c r="AA194" s="42"/>
      <c r="AB194" s="42"/>
      <c r="AC194" s="42"/>
      <c r="AD194" s="32">
        <v>43781</v>
      </c>
      <c r="AF194" s="7"/>
    </row>
    <row r="195" spans="2:32" s="17" customFormat="1" ht="18.75" customHeight="1" x14ac:dyDescent="0.2">
      <c r="B195" s="30"/>
      <c r="C195" s="18"/>
      <c r="D195" s="1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8"/>
      <c r="T195" s="7"/>
      <c r="U195" s="7"/>
      <c r="V195" s="7"/>
      <c r="W195" s="7"/>
      <c r="X195" s="7"/>
      <c r="Y195" s="7"/>
      <c r="Z195" s="42"/>
      <c r="AA195" s="42"/>
      <c r="AB195" s="42"/>
      <c r="AC195" s="42"/>
      <c r="AD195" s="32">
        <v>43782</v>
      </c>
      <c r="AF195" s="7"/>
    </row>
    <row r="196" spans="2:32" s="17" customFormat="1" ht="18.75" customHeight="1" x14ac:dyDescent="0.2">
      <c r="B196" s="30"/>
      <c r="C196" s="18"/>
      <c r="D196" s="1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8"/>
      <c r="T196" s="7"/>
      <c r="U196" s="7"/>
      <c r="V196" s="7"/>
      <c r="W196" s="7"/>
      <c r="X196" s="7"/>
      <c r="Y196" s="7"/>
      <c r="Z196" s="42"/>
      <c r="AA196" s="42"/>
      <c r="AB196" s="42"/>
      <c r="AC196" s="42"/>
      <c r="AD196" s="32">
        <v>43783</v>
      </c>
      <c r="AF196" s="7"/>
    </row>
    <row r="197" spans="2:32" s="17" customFormat="1" ht="18.75" customHeight="1" x14ac:dyDescent="0.2">
      <c r="B197" s="30"/>
      <c r="C197" s="18"/>
      <c r="D197" s="1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8"/>
      <c r="T197" s="7"/>
      <c r="U197" s="7"/>
      <c r="V197" s="7"/>
      <c r="W197" s="7"/>
      <c r="X197" s="7"/>
      <c r="Y197" s="7"/>
      <c r="Z197" s="42"/>
      <c r="AA197" s="42"/>
      <c r="AB197" s="42"/>
      <c r="AC197" s="42"/>
      <c r="AD197" s="32">
        <v>43784</v>
      </c>
      <c r="AF197" s="7"/>
    </row>
    <row r="198" spans="2:32" s="17" customFormat="1" ht="18.75" customHeight="1" x14ac:dyDescent="0.2">
      <c r="B198" s="30"/>
      <c r="C198" s="18"/>
      <c r="D198" s="1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8"/>
      <c r="T198" s="7"/>
      <c r="U198" s="7"/>
      <c r="V198" s="7"/>
      <c r="W198" s="7"/>
      <c r="X198" s="7"/>
      <c r="Y198" s="7"/>
      <c r="Z198" s="42"/>
      <c r="AA198" s="42"/>
      <c r="AB198" s="42"/>
      <c r="AC198" s="42"/>
      <c r="AD198" s="32">
        <v>43785</v>
      </c>
      <c r="AF198" s="7"/>
    </row>
    <row r="199" spans="2:32" s="17" customFormat="1" ht="18.75" customHeight="1" x14ac:dyDescent="0.2">
      <c r="B199" s="30"/>
      <c r="C199" s="18"/>
      <c r="D199" s="1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8"/>
      <c r="T199" s="7"/>
      <c r="U199" s="7"/>
      <c r="V199" s="7"/>
      <c r="W199" s="7"/>
      <c r="X199" s="7"/>
      <c r="Y199" s="7"/>
      <c r="Z199" s="42"/>
      <c r="AA199" s="42"/>
      <c r="AB199" s="42"/>
      <c r="AC199" s="42"/>
      <c r="AD199" s="32">
        <v>43786</v>
      </c>
      <c r="AF199" s="7"/>
    </row>
    <row r="200" spans="2:32" s="17" customFormat="1" ht="18.75" customHeight="1" x14ac:dyDescent="0.2">
      <c r="B200" s="30"/>
      <c r="C200" s="18"/>
      <c r="D200" s="1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8"/>
      <c r="T200" s="7"/>
      <c r="U200" s="7"/>
      <c r="V200" s="7"/>
      <c r="W200" s="7"/>
      <c r="X200" s="7"/>
      <c r="Y200" s="7"/>
      <c r="Z200" s="42"/>
      <c r="AA200" s="42"/>
      <c r="AB200" s="42"/>
      <c r="AC200" s="42"/>
      <c r="AD200" s="32">
        <v>43787</v>
      </c>
      <c r="AF200" s="7"/>
    </row>
    <row r="201" spans="2:32" s="17" customFormat="1" ht="18.75" customHeight="1" x14ac:dyDescent="0.2">
      <c r="B201" s="30"/>
      <c r="C201" s="18"/>
      <c r="D201" s="1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8"/>
      <c r="T201" s="7"/>
      <c r="U201" s="7"/>
      <c r="V201" s="7"/>
      <c r="W201" s="7"/>
      <c r="X201" s="7"/>
      <c r="Y201" s="7"/>
      <c r="Z201" s="42"/>
      <c r="AA201" s="42"/>
      <c r="AB201" s="42"/>
      <c r="AC201" s="42"/>
      <c r="AD201" s="32">
        <v>43788</v>
      </c>
      <c r="AF201" s="7"/>
    </row>
    <row r="202" spans="2:32" s="17" customFormat="1" ht="18.75" customHeight="1" x14ac:dyDescent="0.2">
      <c r="B202" s="30"/>
      <c r="C202" s="18"/>
      <c r="D202" s="1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8"/>
      <c r="T202" s="7"/>
      <c r="U202" s="7"/>
      <c r="V202" s="7"/>
      <c r="W202" s="7"/>
      <c r="X202" s="7"/>
      <c r="Y202" s="7"/>
      <c r="Z202" s="42"/>
      <c r="AA202" s="42"/>
      <c r="AB202" s="42"/>
      <c r="AC202" s="42"/>
      <c r="AD202" s="32">
        <v>43789</v>
      </c>
      <c r="AF202" s="7"/>
    </row>
    <row r="203" spans="2:32" s="17" customFormat="1" ht="18.75" customHeight="1" x14ac:dyDescent="0.2">
      <c r="B203" s="30"/>
      <c r="C203" s="18"/>
      <c r="D203" s="1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8"/>
      <c r="T203" s="7"/>
      <c r="U203" s="7"/>
      <c r="V203" s="7"/>
      <c r="W203" s="7"/>
      <c r="X203" s="7"/>
      <c r="Y203" s="7"/>
      <c r="Z203" s="42"/>
      <c r="AA203" s="42"/>
      <c r="AB203" s="42"/>
      <c r="AC203" s="42"/>
      <c r="AD203" s="32">
        <v>43790</v>
      </c>
      <c r="AF203" s="7"/>
    </row>
    <row r="204" spans="2:32" s="17" customFormat="1" ht="18.75" customHeight="1" x14ac:dyDescent="0.2">
      <c r="B204" s="30"/>
      <c r="C204" s="18"/>
      <c r="D204" s="1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8"/>
      <c r="T204" s="7"/>
      <c r="U204" s="7"/>
      <c r="V204" s="7"/>
      <c r="W204" s="7"/>
      <c r="X204" s="7"/>
      <c r="Y204" s="7"/>
      <c r="Z204" s="42"/>
      <c r="AA204" s="42"/>
      <c r="AB204" s="42"/>
      <c r="AC204" s="42"/>
      <c r="AD204" s="32">
        <v>43791</v>
      </c>
      <c r="AF204" s="7"/>
    </row>
    <row r="205" spans="2:32" s="17" customFormat="1" ht="18.75" customHeight="1" x14ac:dyDescent="0.2">
      <c r="B205" s="30"/>
      <c r="C205" s="18"/>
      <c r="D205" s="1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8"/>
      <c r="T205" s="7"/>
      <c r="U205" s="7"/>
      <c r="V205" s="7"/>
      <c r="W205" s="7"/>
      <c r="X205" s="7"/>
      <c r="Y205" s="7"/>
      <c r="Z205" s="42"/>
      <c r="AA205" s="42"/>
      <c r="AB205" s="42"/>
      <c r="AC205" s="42"/>
      <c r="AD205" s="32">
        <v>43792</v>
      </c>
      <c r="AF205" s="7"/>
    </row>
    <row r="206" spans="2:32" s="17" customFormat="1" ht="18.75" customHeight="1" x14ac:dyDescent="0.2">
      <c r="B206" s="30"/>
      <c r="C206" s="18"/>
      <c r="D206" s="1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8"/>
      <c r="T206" s="7"/>
      <c r="U206" s="7"/>
      <c r="V206" s="7"/>
      <c r="W206" s="7"/>
      <c r="X206" s="7"/>
      <c r="Y206" s="7"/>
      <c r="Z206" s="42"/>
      <c r="AA206" s="42"/>
      <c r="AB206" s="42"/>
      <c r="AC206" s="42"/>
      <c r="AD206" s="32">
        <v>43793</v>
      </c>
      <c r="AF206" s="7"/>
    </row>
    <row r="207" spans="2:32" s="17" customFormat="1" ht="18.75" customHeight="1" x14ac:dyDescent="0.2">
      <c r="B207" s="30"/>
      <c r="C207" s="18"/>
      <c r="D207" s="1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8"/>
      <c r="T207" s="7"/>
      <c r="U207" s="7"/>
      <c r="V207" s="7"/>
      <c r="W207" s="7"/>
      <c r="X207" s="7"/>
      <c r="Y207" s="7"/>
      <c r="Z207" s="42"/>
      <c r="AA207" s="42"/>
      <c r="AB207" s="42"/>
      <c r="AC207" s="42"/>
      <c r="AD207" s="32">
        <v>43794</v>
      </c>
      <c r="AF207" s="7"/>
    </row>
    <row r="208" spans="2:32" s="17" customFormat="1" ht="18.75" customHeight="1" x14ac:dyDescent="0.2">
      <c r="B208" s="30"/>
      <c r="C208" s="18"/>
      <c r="D208" s="1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8"/>
      <c r="T208" s="7"/>
      <c r="U208" s="7"/>
      <c r="V208" s="7"/>
      <c r="W208" s="7"/>
      <c r="X208" s="7"/>
      <c r="Y208" s="7"/>
      <c r="Z208" s="42"/>
      <c r="AA208" s="42"/>
      <c r="AB208" s="42"/>
      <c r="AC208" s="42"/>
      <c r="AD208" s="32">
        <v>43795</v>
      </c>
      <c r="AF208" s="7"/>
    </row>
    <row r="209" spans="1:31" ht="18.75" customHeight="1" x14ac:dyDescent="0.2">
      <c r="Z209" s="42"/>
      <c r="AA209" s="42"/>
      <c r="AB209" s="42"/>
      <c r="AC209" s="42"/>
      <c r="AD209" s="32">
        <v>43796</v>
      </c>
    </row>
    <row r="210" spans="1:31" ht="18.75" customHeight="1" x14ac:dyDescent="0.2">
      <c r="Z210" s="42"/>
      <c r="AA210" s="42"/>
      <c r="AB210" s="42"/>
      <c r="AC210" s="42"/>
      <c r="AD210" s="32">
        <v>43797</v>
      </c>
    </row>
    <row r="211" spans="1:31" ht="18.75" customHeight="1" x14ac:dyDescent="0.2">
      <c r="Z211" s="42"/>
      <c r="AA211" s="42"/>
      <c r="AB211" s="42"/>
      <c r="AC211" s="42"/>
      <c r="AD211" s="32">
        <v>43798</v>
      </c>
    </row>
    <row r="212" spans="1:31" s="80" customFormat="1" x14ac:dyDescent="0.2">
      <c r="A212" s="78"/>
      <c r="B212" s="30"/>
      <c r="C212" s="18"/>
      <c r="D212" s="1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8"/>
      <c r="T212" s="7"/>
      <c r="U212" s="7"/>
      <c r="V212" s="7"/>
      <c r="W212" s="7"/>
      <c r="X212" s="7"/>
      <c r="Y212" s="7"/>
      <c r="Z212" s="42"/>
      <c r="AA212" s="42"/>
      <c r="AB212" s="42"/>
      <c r="AC212" s="42"/>
      <c r="AD212" s="32">
        <v>43799</v>
      </c>
      <c r="AE212" s="79"/>
    </row>
    <row r="213" spans="1:31" s="80" customFormat="1" x14ac:dyDescent="0.2">
      <c r="A213" s="78"/>
      <c r="B213" s="30"/>
      <c r="C213" s="18"/>
      <c r="D213" s="1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8"/>
      <c r="T213" s="7"/>
      <c r="U213" s="7"/>
      <c r="V213" s="7"/>
      <c r="W213" s="7"/>
      <c r="X213" s="7"/>
      <c r="Y213" s="7"/>
      <c r="Z213" s="42"/>
      <c r="AA213" s="42"/>
      <c r="AB213" s="42"/>
      <c r="AC213" s="42"/>
      <c r="AD213" s="32">
        <v>43800</v>
      </c>
      <c r="AE213" s="79"/>
    </row>
    <row r="214" spans="1:31" s="80" customFormat="1" x14ac:dyDescent="0.2">
      <c r="A214" s="78"/>
      <c r="B214" s="30"/>
      <c r="C214" s="18"/>
      <c r="D214" s="1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8"/>
      <c r="T214" s="7"/>
      <c r="U214" s="7"/>
      <c r="V214" s="7"/>
      <c r="W214" s="7"/>
      <c r="X214" s="7"/>
      <c r="Y214" s="7"/>
      <c r="Z214" s="42"/>
      <c r="AA214" s="42"/>
      <c r="AB214" s="42"/>
      <c r="AC214" s="42"/>
      <c r="AD214" s="32">
        <v>43801</v>
      </c>
      <c r="AE214" s="79"/>
    </row>
    <row r="215" spans="1:31" s="80" customFormat="1" x14ac:dyDescent="0.2">
      <c r="A215" s="78"/>
      <c r="B215" s="30"/>
      <c r="C215" s="18"/>
      <c r="D215" s="1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8"/>
      <c r="T215" s="7"/>
      <c r="U215" s="7"/>
      <c r="V215" s="7"/>
      <c r="W215" s="7"/>
      <c r="X215" s="7"/>
      <c r="Y215" s="7"/>
      <c r="Z215" s="42"/>
      <c r="AA215" s="42"/>
      <c r="AB215" s="42"/>
      <c r="AC215" s="42"/>
      <c r="AD215" s="32">
        <v>43802</v>
      </c>
      <c r="AE215" s="79"/>
    </row>
    <row r="216" spans="1:31" s="80" customFormat="1" x14ac:dyDescent="0.2">
      <c r="A216" s="78"/>
      <c r="B216" s="30"/>
      <c r="C216" s="18"/>
      <c r="D216" s="1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8"/>
      <c r="T216" s="7"/>
      <c r="U216" s="7"/>
      <c r="V216" s="7"/>
      <c r="W216" s="7"/>
      <c r="X216" s="7"/>
      <c r="Y216" s="7"/>
      <c r="Z216" s="42"/>
      <c r="AA216" s="42"/>
      <c r="AB216" s="42"/>
      <c r="AC216" s="42"/>
      <c r="AD216" s="32">
        <v>43803</v>
      </c>
      <c r="AE216" s="79"/>
    </row>
    <row r="217" spans="1:31" s="80" customFormat="1" x14ac:dyDescent="0.2">
      <c r="A217" s="78"/>
      <c r="B217" s="30"/>
      <c r="C217" s="18"/>
      <c r="D217" s="1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8"/>
      <c r="T217" s="7"/>
      <c r="U217" s="7"/>
      <c r="V217" s="7"/>
      <c r="W217" s="7"/>
      <c r="X217" s="7"/>
      <c r="Y217" s="7"/>
      <c r="Z217" s="42"/>
      <c r="AA217" s="42"/>
      <c r="AB217" s="42"/>
      <c r="AC217" s="42"/>
      <c r="AD217" s="32">
        <v>43804</v>
      </c>
      <c r="AE217" s="79"/>
    </row>
    <row r="218" spans="1:31" s="80" customFormat="1" x14ac:dyDescent="0.2">
      <c r="A218" s="78"/>
      <c r="B218" s="30"/>
      <c r="C218" s="18"/>
      <c r="D218" s="1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8"/>
      <c r="T218" s="7"/>
      <c r="U218" s="7"/>
      <c r="V218" s="7"/>
      <c r="W218" s="7"/>
      <c r="X218" s="7"/>
      <c r="Y218" s="7"/>
      <c r="Z218" s="42"/>
      <c r="AA218" s="42"/>
      <c r="AB218" s="42"/>
      <c r="AC218" s="42"/>
      <c r="AD218" s="32">
        <v>43805</v>
      </c>
      <c r="AE218" s="79"/>
    </row>
    <row r="219" spans="1:31" s="80" customFormat="1" x14ac:dyDescent="0.2">
      <c r="A219" s="78"/>
      <c r="B219" s="30"/>
      <c r="C219" s="18"/>
      <c r="D219" s="1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8"/>
      <c r="T219" s="7"/>
      <c r="U219" s="7"/>
      <c r="V219" s="7"/>
      <c r="W219" s="7"/>
      <c r="X219" s="7"/>
      <c r="Y219" s="7"/>
      <c r="Z219" s="42"/>
      <c r="AA219" s="42"/>
      <c r="AB219" s="42"/>
      <c r="AC219" s="42"/>
      <c r="AD219" s="32">
        <v>43806</v>
      </c>
      <c r="AE219" s="79"/>
    </row>
    <row r="220" spans="1:31" s="80" customFormat="1" x14ac:dyDescent="0.2">
      <c r="A220" s="78"/>
      <c r="B220" s="30"/>
      <c r="C220" s="18"/>
      <c r="D220" s="1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8"/>
      <c r="T220" s="7"/>
      <c r="U220" s="7"/>
      <c r="V220" s="7"/>
      <c r="W220" s="7"/>
      <c r="X220" s="7"/>
      <c r="Y220" s="7"/>
      <c r="Z220" s="42"/>
      <c r="AA220" s="42"/>
      <c r="AB220" s="42"/>
      <c r="AC220" s="42"/>
      <c r="AD220" s="32">
        <v>43807</v>
      </c>
      <c r="AE220" s="79"/>
    </row>
    <row r="221" spans="1:31" s="80" customFormat="1" x14ac:dyDescent="0.2">
      <c r="A221" s="78"/>
      <c r="B221" s="30"/>
      <c r="C221" s="18"/>
      <c r="D221" s="1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8"/>
      <c r="T221" s="7"/>
      <c r="U221" s="7"/>
      <c r="V221" s="7"/>
      <c r="W221" s="7"/>
      <c r="X221" s="7"/>
      <c r="Y221" s="7"/>
      <c r="Z221" s="42"/>
      <c r="AA221" s="42"/>
      <c r="AB221" s="42"/>
      <c r="AC221" s="42"/>
      <c r="AD221" s="32">
        <v>43808</v>
      </c>
      <c r="AE221" s="79"/>
    </row>
    <row r="222" spans="1:31" s="80" customFormat="1" x14ac:dyDescent="0.2">
      <c r="A222" s="78"/>
      <c r="B222" s="30"/>
      <c r="C222" s="18"/>
      <c r="D222" s="1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8"/>
      <c r="T222" s="7"/>
      <c r="U222" s="7"/>
      <c r="V222" s="7"/>
      <c r="W222" s="7"/>
      <c r="X222" s="7"/>
      <c r="Y222" s="7"/>
      <c r="Z222" s="42"/>
      <c r="AA222" s="42"/>
      <c r="AB222" s="42"/>
      <c r="AC222" s="42"/>
      <c r="AD222" s="32">
        <v>43809</v>
      </c>
      <c r="AE222" s="79"/>
    </row>
    <row r="223" spans="1:31" s="80" customFormat="1" x14ac:dyDescent="0.2">
      <c r="A223" s="78"/>
      <c r="B223" s="30"/>
      <c r="C223" s="18"/>
      <c r="D223" s="1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8"/>
      <c r="T223" s="7"/>
      <c r="U223" s="7"/>
      <c r="V223" s="7"/>
      <c r="W223" s="7"/>
      <c r="X223" s="7"/>
      <c r="Y223" s="7"/>
      <c r="Z223" s="42"/>
      <c r="AA223" s="42"/>
      <c r="AB223" s="42"/>
      <c r="AC223" s="42"/>
      <c r="AD223" s="32">
        <v>43810</v>
      </c>
      <c r="AE223" s="79"/>
    </row>
    <row r="224" spans="1:31" s="80" customFormat="1" x14ac:dyDescent="0.2">
      <c r="A224" s="78"/>
      <c r="B224" s="30"/>
      <c r="C224" s="18"/>
      <c r="D224" s="1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8"/>
      <c r="T224" s="7"/>
      <c r="U224" s="7"/>
      <c r="V224" s="7"/>
      <c r="W224" s="7"/>
      <c r="X224" s="7"/>
      <c r="Y224" s="7"/>
      <c r="Z224" s="42"/>
      <c r="AA224" s="42"/>
      <c r="AB224" s="42"/>
      <c r="AC224" s="42"/>
      <c r="AD224" s="32">
        <v>43811</v>
      </c>
      <c r="AE224" s="79"/>
    </row>
    <row r="225" spans="1:31" s="80" customFormat="1" x14ac:dyDescent="0.2">
      <c r="A225" s="78"/>
      <c r="B225" s="30"/>
      <c r="C225" s="18"/>
      <c r="D225" s="1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8"/>
      <c r="T225" s="7"/>
      <c r="U225" s="7"/>
      <c r="V225" s="7"/>
      <c r="W225" s="7"/>
      <c r="X225" s="7"/>
      <c r="Y225" s="7"/>
      <c r="Z225" s="42"/>
      <c r="AA225" s="42"/>
      <c r="AB225" s="42"/>
      <c r="AC225" s="42"/>
      <c r="AD225" s="32">
        <v>43812</v>
      </c>
      <c r="AE225" s="79"/>
    </row>
    <row r="226" spans="1:31" s="80" customFormat="1" x14ac:dyDescent="0.2">
      <c r="A226" s="78"/>
      <c r="B226" s="30"/>
      <c r="C226" s="18"/>
      <c r="D226" s="1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8"/>
      <c r="T226" s="7"/>
      <c r="U226" s="7"/>
      <c r="V226" s="7"/>
      <c r="W226" s="7"/>
      <c r="X226" s="7"/>
      <c r="Y226" s="7"/>
      <c r="Z226" s="42"/>
      <c r="AA226" s="42"/>
      <c r="AB226" s="42"/>
      <c r="AC226" s="42"/>
      <c r="AD226" s="32">
        <v>43813</v>
      </c>
      <c r="AE226" s="79"/>
    </row>
    <row r="227" spans="1:31" s="80" customFormat="1" x14ac:dyDescent="0.2">
      <c r="A227" s="78"/>
      <c r="B227" s="30"/>
      <c r="C227" s="18"/>
      <c r="D227" s="1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8"/>
      <c r="T227" s="7"/>
      <c r="U227" s="7"/>
      <c r="V227" s="7"/>
      <c r="W227" s="7"/>
      <c r="X227" s="7"/>
      <c r="Y227" s="7"/>
      <c r="Z227" s="42"/>
      <c r="AA227" s="42"/>
      <c r="AB227" s="42"/>
      <c r="AC227" s="42"/>
      <c r="AD227" s="32">
        <v>43814</v>
      </c>
      <c r="AE227" s="79"/>
    </row>
    <row r="228" spans="1:31" s="80" customFormat="1" x14ac:dyDescent="0.2">
      <c r="A228" s="78"/>
      <c r="B228" s="30"/>
      <c r="C228" s="18"/>
      <c r="D228" s="1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8"/>
      <c r="T228" s="7"/>
      <c r="U228" s="7"/>
      <c r="V228" s="7"/>
      <c r="W228" s="7"/>
      <c r="X228" s="7"/>
      <c r="Y228" s="7"/>
      <c r="Z228" s="42"/>
      <c r="AA228" s="42"/>
      <c r="AB228" s="42"/>
      <c r="AC228" s="42"/>
      <c r="AD228" s="32">
        <v>43815</v>
      </c>
      <c r="AE228" s="79"/>
    </row>
    <row r="229" spans="1:31" s="80" customFormat="1" x14ac:dyDescent="0.2">
      <c r="A229" s="78"/>
      <c r="B229" s="30"/>
      <c r="C229" s="18"/>
      <c r="D229" s="1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8"/>
      <c r="T229" s="7"/>
      <c r="U229" s="7"/>
      <c r="V229" s="7"/>
      <c r="W229" s="7"/>
      <c r="X229" s="7"/>
      <c r="Y229" s="7"/>
      <c r="Z229" s="42"/>
      <c r="AA229" s="42"/>
      <c r="AB229" s="42"/>
      <c r="AC229" s="42"/>
      <c r="AD229" s="32">
        <v>43816</v>
      </c>
      <c r="AE229" s="79"/>
    </row>
    <row r="230" spans="1:31" s="80" customFormat="1" x14ac:dyDescent="0.2">
      <c r="A230" s="78"/>
      <c r="B230" s="30"/>
      <c r="C230" s="18"/>
      <c r="D230" s="1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8"/>
      <c r="T230" s="7"/>
      <c r="U230" s="7"/>
      <c r="V230" s="7"/>
      <c r="W230" s="7"/>
      <c r="X230" s="7"/>
      <c r="Y230" s="7"/>
      <c r="Z230" s="42"/>
      <c r="AA230" s="42"/>
      <c r="AB230" s="42"/>
      <c r="AC230" s="42"/>
      <c r="AD230" s="32">
        <v>43817</v>
      </c>
      <c r="AE230" s="79"/>
    </row>
    <row r="231" spans="1:31" s="80" customFormat="1" x14ac:dyDescent="0.2">
      <c r="A231" s="78"/>
      <c r="B231" s="30"/>
      <c r="C231" s="18"/>
      <c r="D231" s="1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8"/>
      <c r="T231" s="7"/>
      <c r="U231" s="7"/>
      <c r="V231" s="7"/>
      <c r="W231" s="7"/>
      <c r="X231" s="7"/>
      <c r="Y231" s="7"/>
      <c r="Z231" s="42"/>
      <c r="AA231" s="42"/>
      <c r="AB231" s="42"/>
      <c r="AC231" s="42"/>
      <c r="AD231" s="32">
        <v>43818</v>
      </c>
      <c r="AE231" s="79"/>
    </row>
    <row r="232" spans="1:31" s="80" customFormat="1" x14ac:dyDescent="0.2">
      <c r="A232" s="78"/>
      <c r="B232" s="30"/>
      <c r="C232" s="18"/>
      <c r="D232" s="18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8"/>
      <c r="T232" s="7"/>
      <c r="U232" s="7"/>
      <c r="V232" s="7"/>
      <c r="W232" s="7"/>
      <c r="X232" s="7"/>
      <c r="Y232" s="7"/>
      <c r="Z232" s="42"/>
      <c r="AA232" s="42"/>
      <c r="AB232" s="42"/>
      <c r="AC232" s="42"/>
      <c r="AD232" s="32">
        <v>43819</v>
      </c>
      <c r="AE232" s="79"/>
    </row>
    <row r="233" spans="1:31" s="80" customFormat="1" x14ac:dyDescent="0.2">
      <c r="A233" s="78"/>
      <c r="B233" s="30"/>
      <c r="C233" s="18"/>
      <c r="D233" s="18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8"/>
      <c r="T233" s="7"/>
      <c r="U233" s="7"/>
      <c r="V233" s="7"/>
      <c r="W233" s="7"/>
      <c r="X233" s="7"/>
      <c r="Y233" s="7"/>
      <c r="Z233" s="42"/>
      <c r="AA233" s="42"/>
      <c r="AB233" s="42"/>
      <c r="AC233" s="42"/>
      <c r="AD233" s="32">
        <v>43820</v>
      </c>
      <c r="AE233" s="79"/>
    </row>
    <row r="234" spans="1:31" s="80" customFormat="1" x14ac:dyDescent="0.2">
      <c r="A234" s="78"/>
      <c r="B234" s="30"/>
      <c r="C234" s="18"/>
      <c r="D234" s="18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8"/>
      <c r="T234" s="7"/>
      <c r="U234" s="7"/>
      <c r="V234" s="7"/>
      <c r="W234" s="7"/>
      <c r="X234" s="7"/>
      <c r="Y234" s="7"/>
      <c r="Z234" s="42"/>
      <c r="AA234" s="42"/>
      <c r="AB234" s="42"/>
      <c r="AC234" s="42"/>
      <c r="AD234" s="32">
        <v>43821</v>
      </c>
      <c r="AE234" s="79"/>
    </row>
    <row r="235" spans="1:31" s="80" customFormat="1" x14ac:dyDescent="0.2">
      <c r="A235" s="78"/>
      <c r="B235" s="30"/>
      <c r="C235" s="18"/>
      <c r="D235" s="18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8"/>
      <c r="T235" s="7"/>
      <c r="U235" s="7"/>
      <c r="V235" s="7"/>
      <c r="W235" s="7"/>
      <c r="X235" s="7"/>
      <c r="Y235" s="7"/>
      <c r="Z235" s="42"/>
      <c r="AA235" s="42"/>
      <c r="AB235" s="42"/>
      <c r="AC235" s="42"/>
      <c r="AD235" s="32">
        <v>43822</v>
      </c>
      <c r="AE235" s="79"/>
    </row>
    <row r="236" spans="1:31" s="80" customFormat="1" x14ac:dyDescent="0.2">
      <c r="A236" s="78"/>
      <c r="B236" s="30"/>
      <c r="C236" s="18"/>
      <c r="D236" s="18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8"/>
      <c r="T236" s="7"/>
      <c r="U236" s="7"/>
      <c r="V236" s="7"/>
      <c r="W236" s="7"/>
      <c r="X236" s="7"/>
      <c r="Y236" s="7"/>
      <c r="Z236" s="42"/>
      <c r="AA236" s="42"/>
      <c r="AB236" s="42"/>
      <c r="AC236" s="42"/>
      <c r="AD236" s="32">
        <v>43823</v>
      </c>
      <c r="AE236" s="79"/>
    </row>
    <row r="237" spans="1:31" s="80" customFormat="1" x14ac:dyDescent="0.2">
      <c r="A237" s="78"/>
      <c r="B237" s="30"/>
      <c r="C237" s="18"/>
      <c r="D237" s="18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8"/>
      <c r="T237" s="7"/>
      <c r="U237" s="7"/>
      <c r="V237" s="7"/>
      <c r="W237" s="7"/>
      <c r="X237" s="7"/>
      <c r="Y237" s="7"/>
      <c r="Z237" s="42"/>
      <c r="AA237" s="42"/>
      <c r="AB237" s="42"/>
      <c r="AC237" s="42"/>
      <c r="AD237" s="32">
        <v>43824</v>
      </c>
      <c r="AE237" s="79"/>
    </row>
    <row r="238" spans="1:31" s="80" customFormat="1" x14ac:dyDescent="0.2">
      <c r="A238" s="78"/>
      <c r="B238" s="30"/>
      <c r="C238" s="18"/>
      <c r="D238" s="18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8"/>
      <c r="T238" s="7"/>
      <c r="U238" s="7"/>
      <c r="V238" s="7"/>
      <c r="W238" s="7"/>
      <c r="X238" s="7"/>
      <c r="Y238" s="7"/>
      <c r="Z238" s="42"/>
      <c r="AA238" s="42"/>
      <c r="AB238" s="42"/>
      <c r="AC238" s="42"/>
      <c r="AD238" s="32">
        <v>43825</v>
      </c>
      <c r="AE238" s="79"/>
    </row>
    <row r="239" spans="1:31" s="80" customFormat="1" x14ac:dyDescent="0.2">
      <c r="A239" s="78"/>
      <c r="B239" s="30"/>
      <c r="C239" s="18"/>
      <c r="D239" s="18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8"/>
      <c r="T239" s="7"/>
      <c r="U239" s="7"/>
      <c r="V239" s="7"/>
      <c r="W239" s="7"/>
      <c r="X239" s="7"/>
      <c r="Y239" s="7"/>
      <c r="Z239" s="42"/>
      <c r="AA239" s="42"/>
      <c r="AB239" s="42"/>
      <c r="AC239" s="42"/>
      <c r="AD239" s="32">
        <v>43826</v>
      </c>
      <c r="AE239" s="79"/>
    </row>
    <row r="240" spans="1:31" s="80" customFormat="1" x14ac:dyDescent="0.2">
      <c r="A240" s="78"/>
      <c r="B240" s="30"/>
      <c r="C240" s="18"/>
      <c r="D240" s="18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8"/>
      <c r="T240" s="7"/>
      <c r="U240" s="7"/>
      <c r="V240" s="7"/>
      <c r="W240" s="7"/>
      <c r="X240" s="7"/>
      <c r="Y240" s="7"/>
      <c r="Z240" s="42"/>
      <c r="AA240" s="42"/>
      <c r="AB240" s="42"/>
      <c r="AC240" s="42"/>
      <c r="AD240" s="32">
        <v>43827</v>
      </c>
      <c r="AE240" s="79"/>
    </row>
    <row r="241" spans="1:31" s="80" customFormat="1" x14ac:dyDescent="0.2">
      <c r="A241" s="78"/>
      <c r="B241" s="30"/>
      <c r="C241" s="18"/>
      <c r="D241" s="18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8"/>
      <c r="T241" s="7"/>
      <c r="U241" s="7"/>
      <c r="V241" s="7"/>
      <c r="W241" s="7"/>
      <c r="X241" s="7"/>
      <c r="Y241" s="7"/>
      <c r="Z241" s="42"/>
      <c r="AA241" s="42"/>
      <c r="AB241" s="42"/>
      <c r="AC241" s="42"/>
      <c r="AD241" s="32">
        <v>43828</v>
      </c>
      <c r="AE241" s="79"/>
    </row>
    <row r="242" spans="1:31" s="80" customFormat="1" x14ac:dyDescent="0.2">
      <c r="A242" s="78"/>
      <c r="B242" s="30"/>
      <c r="C242" s="18"/>
      <c r="D242" s="18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8"/>
      <c r="T242" s="7"/>
      <c r="U242" s="7"/>
      <c r="V242" s="7"/>
      <c r="W242" s="7"/>
      <c r="X242" s="7"/>
      <c r="Y242" s="7"/>
      <c r="Z242" s="42"/>
      <c r="AA242" s="42"/>
      <c r="AB242" s="42"/>
      <c r="AC242" s="42"/>
      <c r="AD242" s="32">
        <v>43829</v>
      </c>
      <c r="AE242" s="79"/>
    </row>
    <row r="243" spans="1:31" s="80" customFormat="1" x14ac:dyDescent="0.2">
      <c r="A243" s="78"/>
      <c r="B243" s="30"/>
      <c r="C243" s="18"/>
      <c r="D243" s="18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8"/>
      <c r="T243" s="7"/>
      <c r="U243" s="7"/>
      <c r="V243" s="7"/>
      <c r="W243" s="7"/>
      <c r="X243" s="7"/>
      <c r="Y243" s="7"/>
      <c r="Z243" s="42"/>
      <c r="AA243" s="42"/>
      <c r="AB243" s="42"/>
      <c r="AC243" s="42"/>
      <c r="AD243" s="32">
        <v>43830</v>
      </c>
      <c r="AE243" s="79"/>
    </row>
    <row r="244" spans="1:31" s="80" customFormat="1" x14ac:dyDescent="0.2">
      <c r="A244" s="78"/>
      <c r="B244" s="30"/>
      <c r="C244" s="18"/>
      <c r="D244" s="18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8"/>
      <c r="T244" s="7"/>
      <c r="U244" s="7"/>
      <c r="V244" s="7"/>
      <c r="W244" s="7"/>
      <c r="X244" s="7"/>
      <c r="Y244" s="7"/>
      <c r="Z244" s="42"/>
      <c r="AA244" s="42"/>
      <c r="AB244" s="42"/>
      <c r="AC244" s="42"/>
      <c r="AD244" s="32">
        <v>43831</v>
      </c>
      <c r="AE244" s="79"/>
    </row>
    <row r="245" spans="1:31" s="80" customFormat="1" x14ac:dyDescent="0.2">
      <c r="A245" s="78"/>
      <c r="B245" s="30"/>
      <c r="C245" s="18"/>
      <c r="D245" s="18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8"/>
      <c r="T245" s="7"/>
      <c r="U245" s="7"/>
      <c r="V245" s="7"/>
      <c r="W245" s="7"/>
      <c r="X245" s="7"/>
      <c r="Y245" s="7"/>
      <c r="Z245" s="42"/>
      <c r="AA245" s="42"/>
      <c r="AB245" s="42"/>
      <c r="AC245" s="42"/>
      <c r="AD245" s="32">
        <v>43832</v>
      </c>
      <c r="AE245" s="79"/>
    </row>
    <row r="246" spans="1:31" s="80" customFormat="1" x14ac:dyDescent="0.2">
      <c r="A246" s="78"/>
      <c r="B246" s="30"/>
      <c r="C246" s="18"/>
      <c r="D246" s="18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8"/>
      <c r="T246" s="7"/>
      <c r="U246" s="7"/>
      <c r="V246" s="7"/>
      <c r="W246" s="7"/>
      <c r="X246" s="7"/>
      <c r="Y246" s="7"/>
      <c r="Z246" s="42"/>
      <c r="AA246" s="42"/>
      <c r="AB246" s="42"/>
      <c r="AC246" s="42"/>
      <c r="AD246" s="32">
        <v>43833</v>
      </c>
      <c r="AE246" s="79"/>
    </row>
    <row r="247" spans="1:31" s="80" customFormat="1" x14ac:dyDescent="0.2">
      <c r="A247" s="78"/>
      <c r="B247" s="30"/>
      <c r="C247" s="18"/>
      <c r="D247" s="18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8"/>
      <c r="T247" s="7"/>
      <c r="U247" s="7"/>
      <c r="V247" s="7"/>
      <c r="W247" s="7"/>
      <c r="X247" s="7"/>
      <c r="Y247" s="7"/>
      <c r="Z247" s="42"/>
      <c r="AA247" s="42"/>
      <c r="AB247" s="42"/>
      <c r="AC247" s="42"/>
      <c r="AD247" s="32">
        <v>43834</v>
      </c>
      <c r="AE247" s="79"/>
    </row>
    <row r="248" spans="1:31" s="80" customFormat="1" x14ac:dyDescent="0.2">
      <c r="A248" s="78"/>
      <c r="B248" s="30"/>
      <c r="C248" s="18"/>
      <c r="D248" s="18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8"/>
      <c r="T248" s="7"/>
      <c r="U248" s="7"/>
      <c r="V248" s="7"/>
      <c r="W248" s="7"/>
      <c r="X248" s="7"/>
      <c r="Y248" s="7"/>
      <c r="Z248" s="42"/>
      <c r="AA248" s="42"/>
      <c r="AB248" s="42"/>
      <c r="AC248" s="42"/>
      <c r="AD248" s="32">
        <v>43835</v>
      </c>
      <c r="AE248" s="79"/>
    </row>
    <row r="249" spans="1:31" s="80" customFormat="1" x14ac:dyDescent="0.2">
      <c r="A249" s="78"/>
      <c r="B249" s="30"/>
      <c r="C249" s="18"/>
      <c r="D249" s="18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8"/>
      <c r="T249" s="7"/>
      <c r="U249" s="7"/>
      <c r="V249" s="7"/>
      <c r="W249" s="7"/>
      <c r="X249" s="7"/>
      <c r="Y249" s="7"/>
      <c r="Z249" s="42"/>
      <c r="AA249" s="42"/>
      <c r="AB249" s="42"/>
      <c r="AC249" s="42"/>
      <c r="AD249" s="32">
        <v>43836</v>
      </c>
      <c r="AE249" s="79"/>
    </row>
    <row r="250" spans="1:31" s="80" customFormat="1" x14ac:dyDescent="0.2">
      <c r="A250" s="78"/>
      <c r="B250" s="30"/>
      <c r="C250" s="18"/>
      <c r="D250" s="18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8"/>
      <c r="T250" s="7"/>
      <c r="U250" s="7"/>
      <c r="V250" s="7"/>
      <c r="W250" s="7"/>
      <c r="X250" s="7"/>
      <c r="Y250" s="7"/>
      <c r="Z250" s="42"/>
      <c r="AA250" s="42"/>
      <c r="AB250" s="42"/>
      <c r="AC250" s="42"/>
      <c r="AD250" s="32">
        <v>43837</v>
      </c>
      <c r="AE250" s="79"/>
    </row>
    <row r="251" spans="1:31" s="80" customFormat="1" x14ac:dyDescent="0.2">
      <c r="A251" s="78"/>
      <c r="B251" s="30"/>
      <c r="C251" s="18"/>
      <c r="D251" s="18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8"/>
      <c r="T251" s="7"/>
      <c r="U251" s="7"/>
      <c r="V251" s="7"/>
      <c r="W251" s="7"/>
      <c r="X251" s="7"/>
      <c r="Y251" s="7"/>
      <c r="Z251" s="42"/>
      <c r="AA251" s="42"/>
      <c r="AB251" s="42"/>
      <c r="AC251" s="42"/>
      <c r="AD251" s="32">
        <v>43838</v>
      </c>
      <c r="AE251" s="79"/>
    </row>
    <row r="252" spans="1:31" s="80" customFormat="1" x14ac:dyDescent="0.2">
      <c r="A252" s="78"/>
      <c r="B252" s="30"/>
      <c r="C252" s="18"/>
      <c r="D252" s="1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8"/>
      <c r="T252" s="7"/>
      <c r="U252" s="7"/>
      <c r="V252" s="7"/>
      <c r="W252" s="7"/>
      <c r="X252" s="7"/>
      <c r="Y252" s="7"/>
      <c r="Z252" s="42"/>
      <c r="AA252" s="42"/>
      <c r="AB252" s="42"/>
      <c r="AC252" s="42"/>
      <c r="AD252" s="32">
        <v>43839</v>
      </c>
      <c r="AE252" s="79"/>
    </row>
    <row r="253" spans="1:31" s="80" customFormat="1" x14ac:dyDescent="0.2">
      <c r="A253" s="78"/>
      <c r="B253" s="30"/>
      <c r="C253" s="18"/>
      <c r="D253" s="18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8"/>
      <c r="T253" s="7"/>
      <c r="U253" s="7"/>
      <c r="V253" s="7"/>
      <c r="W253" s="7"/>
      <c r="X253" s="7"/>
      <c r="Y253" s="7"/>
      <c r="Z253" s="42"/>
      <c r="AA253" s="42"/>
      <c r="AB253" s="42"/>
      <c r="AC253" s="42"/>
      <c r="AD253" s="32">
        <v>43840</v>
      </c>
      <c r="AE253" s="79"/>
    </row>
    <row r="254" spans="1:31" s="80" customFormat="1" x14ac:dyDescent="0.2">
      <c r="A254" s="78"/>
      <c r="B254" s="30"/>
      <c r="C254" s="18"/>
      <c r="D254" s="1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8"/>
      <c r="T254" s="7"/>
      <c r="U254" s="7"/>
      <c r="V254" s="7"/>
      <c r="W254" s="7"/>
      <c r="X254" s="7"/>
      <c r="Y254" s="7"/>
      <c r="Z254" s="42"/>
      <c r="AA254" s="42"/>
      <c r="AB254" s="42"/>
      <c r="AC254" s="42"/>
      <c r="AD254" s="32">
        <v>43841</v>
      </c>
      <c r="AE254" s="79"/>
    </row>
    <row r="255" spans="1:31" s="80" customFormat="1" x14ac:dyDescent="0.2">
      <c r="A255" s="78"/>
      <c r="B255" s="30"/>
      <c r="C255" s="18"/>
      <c r="D255" s="18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8"/>
      <c r="T255" s="7"/>
      <c r="U255" s="7"/>
      <c r="V255" s="7"/>
      <c r="W255" s="7"/>
      <c r="X255" s="7"/>
      <c r="Y255" s="7"/>
      <c r="Z255" s="42"/>
      <c r="AA255" s="42"/>
      <c r="AB255" s="42"/>
      <c r="AC255" s="42"/>
      <c r="AD255" s="32">
        <v>43842</v>
      </c>
      <c r="AE255" s="79"/>
    </row>
    <row r="256" spans="1:31" s="80" customFormat="1" x14ac:dyDescent="0.2">
      <c r="A256" s="78"/>
      <c r="B256" s="30"/>
      <c r="C256" s="18"/>
      <c r="D256" s="18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8"/>
      <c r="T256" s="7"/>
      <c r="U256" s="7"/>
      <c r="V256" s="7"/>
      <c r="W256" s="7"/>
      <c r="X256" s="7"/>
      <c r="Y256" s="7"/>
      <c r="Z256" s="42"/>
      <c r="AA256" s="42"/>
      <c r="AB256" s="42"/>
      <c r="AC256" s="42"/>
      <c r="AD256" s="32">
        <v>43843</v>
      </c>
      <c r="AE256" s="79"/>
    </row>
    <row r="257" spans="1:31" s="80" customFormat="1" x14ac:dyDescent="0.2">
      <c r="A257" s="78"/>
      <c r="B257" s="30"/>
      <c r="C257" s="18"/>
      <c r="D257" s="1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8"/>
      <c r="T257" s="7"/>
      <c r="U257" s="7"/>
      <c r="V257" s="7"/>
      <c r="W257" s="7"/>
      <c r="X257" s="7"/>
      <c r="Y257" s="7"/>
      <c r="Z257" s="42"/>
      <c r="AA257" s="42"/>
      <c r="AB257" s="42"/>
      <c r="AC257" s="42"/>
      <c r="AD257" s="32">
        <v>43844</v>
      </c>
      <c r="AE257" s="79"/>
    </row>
    <row r="258" spans="1:31" s="80" customFormat="1" x14ac:dyDescent="0.2">
      <c r="A258" s="78"/>
      <c r="B258" s="30"/>
      <c r="C258" s="18"/>
      <c r="D258" s="18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8"/>
      <c r="T258" s="7"/>
      <c r="U258" s="7"/>
      <c r="V258" s="7"/>
      <c r="W258" s="7"/>
      <c r="X258" s="7"/>
      <c r="Y258" s="7"/>
      <c r="Z258" s="42"/>
      <c r="AA258" s="42"/>
      <c r="AB258" s="42"/>
      <c r="AC258" s="42"/>
      <c r="AD258" s="32">
        <v>43845</v>
      </c>
      <c r="AE258" s="79"/>
    </row>
    <row r="259" spans="1:31" s="80" customFormat="1" x14ac:dyDescent="0.2">
      <c r="A259" s="78"/>
      <c r="B259" s="30"/>
      <c r="C259" s="18"/>
      <c r="D259" s="18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8"/>
      <c r="T259" s="7"/>
      <c r="U259" s="7"/>
      <c r="V259" s="7"/>
      <c r="W259" s="7"/>
      <c r="X259" s="7"/>
      <c r="Y259" s="7"/>
      <c r="Z259" s="42"/>
      <c r="AA259" s="42"/>
      <c r="AB259" s="42"/>
      <c r="AC259" s="42"/>
      <c r="AD259" s="32">
        <v>43846</v>
      </c>
      <c r="AE259" s="79"/>
    </row>
    <row r="260" spans="1:31" s="80" customFormat="1" x14ac:dyDescent="0.2">
      <c r="A260" s="78"/>
      <c r="B260" s="30"/>
      <c r="C260" s="18"/>
      <c r="D260" s="18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8"/>
      <c r="T260" s="7"/>
      <c r="U260" s="7"/>
      <c r="V260" s="7"/>
      <c r="W260" s="7"/>
      <c r="X260" s="7"/>
      <c r="Y260" s="7"/>
      <c r="Z260" s="42"/>
      <c r="AA260" s="42"/>
      <c r="AB260" s="42"/>
      <c r="AC260" s="42"/>
      <c r="AD260" s="32">
        <v>43847</v>
      </c>
      <c r="AE260" s="79"/>
    </row>
    <row r="261" spans="1:31" s="80" customFormat="1" x14ac:dyDescent="0.2">
      <c r="A261" s="78"/>
      <c r="B261" s="30"/>
      <c r="C261" s="18"/>
      <c r="D261" s="18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8"/>
      <c r="T261" s="7"/>
      <c r="U261" s="7"/>
      <c r="V261" s="7"/>
      <c r="W261" s="7"/>
      <c r="X261" s="7"/>
      <c r="Y261" s="7"/>
      <c r="Z261" s="42"/>
      <c r="AA261" s="42"/>
      <c r="AB261" s="42"/>
      <c r="AC261" s="42"/>
      <c r="AD261" s="32">
        <v>43848</v>
      </c>
      <c r="AE261" s="79"/>
    </row>
    <row r="262" spans="1:31" s="80" customFormat="1" x14ac:dyDescent="0.2">
      <c r="A262" s="78"/>
      <c r="B262" s="30"/>
      <c r="C262" s="18"/>
      <c r="D262" s="18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8"/>
      <c r="T262" s="7"/>
      <c r="U262" s="7"/>
      <c r="V262" s="7"/>
      <c r="W262" s="7"/>
      <c r="X262" s="7"/>
      <c r="Y262" s="7"/>
      <c r="Z262" s="42"/>
      <c r="AA262" s="42"/>
      <c r="AB262" s="42"/>
      <c r="AC262" s="42"/>
      <c r="AD262" s="32">
        <v>43849</v>
      </c>
      <c r="AE262" s="79"/>
    </row>
    <row r="263" spans="1:31" s="80" customFormat="1" x14ac:dyDescent="0.2">
      <c r="A263" s="78"/>
      <c r="B263" s="30"/>
      <c r="C263" s="18"/>
      <c r="D263" s="18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8"/>
      <c r="T263" s="7"/>
      <c r="U263" s="7"/>
      <c r="V263" s="7"/>
      <c r="W263" s="7"/>
      <c r="X263" s="7"/>
      <c r="Y263" s="7"/>
      <c r="Z263" s="42"/>
      <c r="AA263" s="42"/>
      <c r="AB263" s="42"/>
      <c r="AC263" s="42"/>
      <c r="AD263" s="32">
        <v>43850</v>
      </c>
      <c r="AE263" s="79"/>
    </row>
    <row r="264" spans="1:31" s="80" customFormat="1" x14ac:dyDescent="0.2">
      <c r="A264" s="78"/>
      <c r="B264" s="30"/>
      <c r="C264" s="18"/>
      <c r="D264" s="1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8"/>
      <c r="T264" s="7"/>
      <c r="U264" s="7"/>
      <c r="V264" s="7"/>
      <c r="W264" s="7"/>
      <c r="X264" s="7"/>
      <c r="Y264" s="7"/>
      <c r="Z264" s="42"/>
      <c r="AA264" s="42"/>
      <c r="AB264" s="42"/>
      <c r="AC264" s="42"/>
      <c r="AD264" s="32">
        <v>43851</v>
      </c>
      <c r="AE264" s="79"/>
    </row>
    <row r="265" spans="1:31" s="80" customFormat="1" x14ac:dyDescent="0.2">
      <c r="A265" s="78"/>
      <c r="B265" s="30"/>
      <c r="C265" s="18"/>
      <c r="D265" s="18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8"/>
      <c r="T265" s="7"/>
      <c r="U265" s="7"/>
      <c r="V265" s="7"/>
      <c r="W265" s="7"/>
      <c r="X265" s="7"/>
      <c r="Y265" s="7"/>
      <c r="Z265" s="42"/>
      <c r="AA265" s="42"/>
      <c r="AB265" s="42"/>
      <c r="AC265" s="42"/>
      <c r="AD265" s="32">
        <v>43852</v>
      </c>
      <c r="AE265" s="79"/>
    </row>
    <row r="266" spans="1:31" s="80" customFormat="1" x14ac:dyDescent="0.2">
      <c r="A266" s="78"/>
      <c r="B266" s="30"/>
      <c r="C266" s="18"/>
      <c r="D266" s="18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8"/>
      <c r="T266" s="7"/>
      <c r="U266" s="7"/>
      <c r="V266" s="7"/>
      <c r="W266" s="7"/>
      <c r="X266" s="7"/>
      <c r="Y266" s="7"/>
      <c r="Z266" s="42"/>
      <c r="AA266" s="42"/>
      <c r="AB266" s="42"/>
      <c r="AC266" s="42"/>
      <c r="AD266" s="32">
        <v>43853</v>
      </c>
      <c r="AE266" s="79"/>
    </row>
    <row r="267" spans="1:31" s="80" customFormat="1" x14ac:dyDescent="0.2">
      <c r="A267" s="78"/>
      <c r="B267" s="30"/>
      <c r="C267" s="18"/>
      <c r="D267" s="18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8"/>
      <c r="T267" s="7"/>
      <c r="U267" s="7"/>
      <c r="V267" s="7"/>
      <c r="W267" s="7"/>
      <c r="X267" s="7"/>
      <c r="Y267" s="7"/>
      <c r="Z267" s="42"/>
      <c r="AA267" s="42"/>
      <c r="AB267" s="42"/>
      <c r="AC267" s="42"/>
      <c r="AD267" s="32">
        <v>43854</v>
      </c>
      <c r="AE267" s="79"/>
    </row>
    <row r="268" spans="1:31" s="80" customFormat="1" x14ac:dyDescent="0.2">
      <c r="A268" s="78"/>
      <c r="B268" s="30"/>
      <c r="C268" s="18"/>
      <c r="D268" s="18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8"/>
      <c r="T268" s="7"/>
      <c r="U268" s="7"/>
      <c r="V268" s="7"/>
      <c r="W268" s="7"/>
      <c r="X268" s="7"/>
      <c r="Y268" s="7"/>
      <c r="Z268" s="42"/>
      <c r="AA268" s="42"/>
      <c r="AB268" s="42"/>
      <c r="AC268" s="42"/>
      <c r="AD268" s="32">
        <v>43855</v>
      </c>
      <c r="AE268" s="79"/>
    </row>
    <row r="269" spans="1:31" s="80" customFormat="1" x14ac:dyDescent="0.2">
      <c r="A269" s="78"/>
      <c r="B269" s="30"/>
      <c r="C269" s="18"/>
      <c r="D269" s="18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8"/>
      <c r="T269" s="7"/>
      <c r="U269" s="7"/>
      <c r="V269" s="7"/>
      <c r="W269" s="7"/>
      <c r="X269" s="7"/>
      <c r="Y269" s="7"/>
      <c r="Z269" s="42"/>
      <c r="AA269" s="42"/>
      <c r="AB269" s="42"/>
      <c r="AC269" s="42"/>
      <c r="AD269" s="32">
        <v>43856</v>
      </c>
      <c r="AE269" s="79"/>
    </row>
    <row r="270" spans="1:31" s="80" customFormat="1" x14ac:dyDescent="0.2">
      <c r="A270" s="78"/>
      <c r="B270" s="30"/>
      <c r="C270" s="18"/>
      <c r="D270" s="18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8"/>
      <c r="T270" s="7"/>
      <c r="U270" s="7"/>
      <c r="V270" s="7"/>
      <c r="W270" s="7"/>
      <c r="X270" s="7"/>
      <c r="Y270" s="7"/>
      <c r="Z270" s="42"/>
      <c r="AA270" s="42"/>
      <c r="AB270" s="42"/>
      <c r="AC270" s="42"/>
      <c r="AD270" s="32">
        <v>43857</v>
      </c>
      <c r="AE270" s="79"/>
    </row>
    <row r="271" spans="1:31" s="80" customFormat="1" x14ac:dyDescent="0.2">
      <c r="A271" s="78"/>
      <c r="B271" s="30"/>
      <c r="C271" s="18"/>
      <c r="D271" s="18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8"/>
      <c r="T271" s="7"/>
      <c r="U271" s="7"/>
      <c r="V271" s="7"/>
      <c r="W271" s="7"/>
      <c r="X271" s="7"/>
      <c r="Y271" s="7"/>
      <c r="Z271" s="42"/>
      <c r="AA271" s="42"/>
      <c r="AB271" s="42"/>
      <c r="AC271" s="42"/>
      <c r="AD271" s="32">
        <v>43858</v>
      </c>
      <c r="AE271" s="79"/>
    </row>
    <row r="272" spans="1:31" s="80" customFormat="1" x14ac:dyDescent="0.2">
      <c r="A272" s="78"/>
      <c r="B272" s="30"/>
      <c r="C272" s="18"/>
      <c r="D272" s="18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8"/>
      <c r="T272" s="7"/>
      <c r="U272" s="7"/>
      <c r="V272" s="7"/>
      <c r="W272" s="7"/>
      <c r="X272" s="7"/>
      <c r="Y272" s="7"/>
      <c r="Z272" s="42"/>
      <c r="AA272" s="42"/>
      <c r="AB272" s="42"/>
      <c r="AC272" s="42"/>
      <c r="AD272" s="32">
        <v>43859</v>
      </c>
      <c r="AE272" s="79"/>
    </row>
    <row r="273" spans="1:31" s="80" customFormat="1" x14ac:dyDescent="0.2">
      <c r="A273" s="78"/>
      <c r="B273" s="30"/>
      <c r="C273" s="18"/>
      <c r="D273" s="18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8"/>
      <c r="T273" s="7"/>
      <c r="U273" s="7"/>
      <c r="V273" s="7"/>
      <c r="W273" s="7"/>
      <c r="X273" s="7"/>
      <c r="Y273" s="7"/>
      <c r="Z273" s="42"/>
      <c r="AA273" s="42"/>
      <c r="AB273" s="42"/>
      <c r="AC273" s="42"/>
      <c r="AD273" s="32">
        <v>43860</v>
      </c>
      <c r="AE273" s="79"/>
    </row>
    <row r="274" spans="1:31" s="80" customFormat="1" x14ac:dyDescent="0.2">
      <c r="A274" s="78"/>
      <c r="B274" s="30"/>
      <c r="C274" s="18"/>
      <c r="D274" s="18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8"/>
      <c r="T274" s="7"/>
      <c r="U274" s="7"/>
      <c r="V274" s="7"/>
      <c r="W274" s="7"/>
      <c r="X274" s="7"/>
      <c r="Y274" s="7"/>
      <c r="Z274" s="42"/>
      <c r="AA274" s="42"/>
      <c r="AB274" s="42"/>
      <c r="AC274" s="42"/>
      <c r="AD274" s="32">
        <v>43861</v>
      </c>
      <c r="AE274" s="79"/>
    </row>
    <row r="275" spans="1:31" s="80" customFormat="1" x14ac:dyDescent="0.2">
      <c r="A275" s="78"/>
      <c r="B275" s="30"/>
      <c r="C275" s="18"/>
      <c r="D275" s="18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8"/>
      <c r="T275" s="7"/>
      <c r="U275" s="7"/>
      <c r="V275" s="7"/>
      <c r="W275" s="7"/>
      <c r="X275" s="7"/>
      <c r="Y275" s="7"/>
      <c r="Z275" s="42"/>
      <c r="AA275" s="42"/>
      <c r="AB275" s="42"/>
      <c r="AC275" s="42"/>
      <c r="AD275" s="32">
        <v>43862</v>
      </c>
      <c r="AE275" s="79"/>
    </row>
    <row r="276" spans="1:31" s="80" customFormat="1" x14ac:dyDescent="0.2">
      <c r="A276" s="78"/>
      <c r="B276" s="30"/>
      <c r="C276" s="18"/>
      <c r="D276" s="18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8"/>
      <c r="T276" s="7"/>
      <c r="U276" s="7"/>
      <c r="V276" s="7"/>
      <c r="W276" s="7"/>
      <c r="X276" s="7"/>
      <c r="Y276" s="7"/>
      <c r="Z276" s="42"/>
      <c r="AA276" s="42"/>
      <c r="AB276" s="42"/>
      <c r="AC276" s="42"/>
      <c r="AD276" s="32">
        <v>43863</v>
      </c>
      <c r="AE276" s="79"/>
    </row>
    <row r="277" spans="1:31" s="80" customFormat="1" x14ac:dyDescent="0.2">
      <c r="A277" s="78"/>
      <c r="B277" s="30"/>
      <c r="C277" s="18"/>
      <c r="D277" s="18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8"/>
      <c r="T277" s="7"/>
      <c r="U277" s="7"/>
      <c r="V277" s="7"/>
      <c r="W277" s="7"/>
      <c r="X277" s="7"/>
      <c r="Y277" s="7"/>
      <c r="Z277" s="42"/>
      <c r="AA277" s="42"/>
      <c r="AB277" s="42"/>
      <c r="AC277" s="42"/>
      <c r="AD277" s="32">
        <v>43864</v>
      </c>
      <c r="AE277" s="79"/>
    </row>
    <row r="278" spans="1:31" s="80" customFormat="1" x14ac:dyDescent="0.2">
      <c r="A278" s="78"/>
      <c r="B278" s="30"/>
      <c r="C278" s="18"/>
      <c r="D278" s="18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8"/>
      <c r="T278" s="7"/>
      <c r="U278" s="7"/>
      <c r="V278" s="7"/>
      <c r="W278" s="7"/>
      <c r="X278" s="7"/>
      <c r="Y278" s="7"/>
      <c r="Z278" s="42"/>
      <c r="AA278" s="42"/>
      <c r="AB278" s="42"/>
      <c r="AC278" s="42"/>
      <c r="AD278" s="32">
        <v>43865</v>
      </c>
      <c r="AE278" s="79"/>
    </row>
    <row r="279" spans="1:31" s="80" customFormat="1" x14ac:dyDescent="0.2">
      <c r="A279" s="73"/>
      <c r="B279" s="30"/>
      <c r="C279" s="18"/>
      <c r="D279" s="18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8"/>
      <c r="T279" s="7"/>
      <c r="U279" s="7"/>
      <c r="V279" s="7"/>
      <c r="W279" s="7"/>
      <c r="X279" s="7"/>
      <c r="Y279" s="7"/>
      <c r="Z279" s="42"/>
      <c r="AA279" s="42"/>
      <c r="AB279" s="42"/>
      <c r="AC279" s="42"/>
      <c r="AD279" s="32">
        <v>43866</v>
      </c>
      <c r="AE279" s="79"/>
    </row>
    <row r="280" spans="1:31" s="80" customFormat="1" x14ac:dyDescent="0.2">
      <c r="A280" s="73"/>
      <c r="B280" s="30"/>
      <c r="C280" s="18"/>
      <c r="D280" s="18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8"/>
      <c r="T280" s="7"/>
      <c r="U280" s="7"/>
      <c r="V280" s="7"/>
      <c r="W280" s="7"/>
      <c r="X280" s="7"/>
      <c r="Y280" s="7"/>
      <c r="Z280" s="42"/>
      <c r="AA280" s="42"/>
      <c r="AB280" s="42"/>
      <c r="AC280" s="42"/>
      <c r="AD280" s="32">
        <v>43867</v>
      </c>
      <c r="AE280" s="79"/>
    </row>
    <row r="281" spans="1:31" s="80" customFormat="1" x14ac:dyDescent="0.2">
      <c r="A281" s="30"/>
      <c r="B281" s="30"/>
      <c r="C281" s="18"/>
      <c r="D281" s="18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8"/>
      <c r="T281" s="7"/>
      <c r="U281" s="7"/>
      <c r="V281" s="7"/>
      <c r="W281" s="7"/>
      <c r="X281" s="7"/>
      <c r="Y281" s="7"/>
      <c r="Z281" s="42"/>
      <c r="AA281" s="42"/>
      <c r="AB281" s="42"/>
      <c r="AC281" s="42"/>
      <c r="AD281" s="32">
        <v>43868</v>
      </c>
      <c r="AE281" s="79"/>
    </row>
    <row r="282" spans="1:31" s="80" customFormat="1" x14ac:dyDescent="0.2">
      <c r="A282" s="30"/>
      <c r="B282" s="30"/>
      <c r="C282" s="18"/>
      <c r="D282" s="18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8"/>
      <c r="T282" s="7"/>
      <c r="U282" s="7"/>
      <c r="V282" s="7"/>
      <c r="W282" s="7"/>
      <c r="X282" s="7"/>
      <c r="Y282" s="7"/>
      <c r="Z282" s="42"/>
      <c r="AA282" s="42"/>
      <c r="AB282" s="42"/>
      <c r="AC282" s="42"/>
      <c r="AD282" s="32">
        <v>43869</v>
      </c>
      <c r="AE282" s="79"/>
    </row>
    <row r="283" spans="1:31" s="80" customFormat="1" x14ac:dyDescent="0.2">
      <c r="A283" s="30"/>
      <c r="B283" s="30"/>
      <c r="C283" s="18"/>
      <c r="D283" s="18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8"/>
      <c r="T283" s="7"/>
      <c r="U283" s="7"/>
      <c r="V283" s="7"/>
      <c r="W283" s="7"/>
      <c r="X283" s="7"/>
      <c r="Y283" s="7"/>
      <c r="Z283" s="42"/>
      <c r="AA283" s="42"/>
      <c r="AB283" s="42"/>
      <c r="AC283" s="42"/>
      <c r="AD283" s="32">
        <v>43870</v>
      </c>
      <c r="AE283" s="79"/>
    </row>
    <row r="284" spans="1:31" s="80" customFormat="1" x14ac:dyDescent="0.2">
      <c r="A284" s="30"/>
      <c r="B284" s="30"/>
      <c r="C284" s="18"/>
      <c r="D284" s="18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8"/>
      <c r="T284" s="7"/>
      <c r="U284" s="7"/>
      <c r="V284" s="7"/>
      <c r="W284" s="7"/>
      <c r="X284" s="7"/>
      <c r="Y284" s="7"/>
      <c r="Z284" s="42"/>
      <c r="AA284" s="42"/>
      <c r="AB284" s="42"/>
      <c r="AC284" s="42"/>
      <c r="AD284" s="32">
        <v>43871</v>
      </c>
      <c r="AE284" s="79"/>
    </row>
    <row r="285" spans="1:31" s="80" customFormat="1" x14ac:dyDescent="0.2">
      <c r="A285" s="30"/>
      <c r="B285" s="30"/>
      <c r="C285" s="18"/>
      <c r="D285" s="18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8"/>
      <c r="T285" s="7"/>
      <c r="U285" s="7"/>
      <c r="V285" s="7"/>
      <c r="W285" s="7"/>
      <c r="X285" s="7"/>
      <c r="Y285" s="7"/>
      <c r="Z285" s="42"/>
      <c r="AA285" s="42"/>
      <c r="AB285" s="42"/>
      <c r="AC285" s="42"/>
      <c r="AD285" s="32">
        <v>43872</v>
      </c>
      <c r="AE285" s="79"/>
    </row>
    <row r="286" spans="1:31" s="80" customFormat="1" x14ac:dyDescent="0.2">
      <c r="A286" s="30"/>
      <c r="B286" s="30"/>
      <c r="C286" s="18"/>
      <c r="D286" s="18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8"/>
      <c r="T286" s="7"/>
      <c r="U286" s="7"/>
      <c r="V286" s="7"/>
      <c r="W286" s="7"/>
      <c r="X286" s="7"/>
      <c r="Y286" s="7"/>
      <c r="Z286" s="42"/>
      <c r="AA286" s="42"/>
      <c r="AB286" s="42"/>
      <c r="AC286" s="42"/>
      <c r="AD286" s="32">
        <v>43873</v>
      </c>
      <c r="AE286" s="79"/>
    </row>
    <row r="287" spans="1:31" s="80" customFormat="1" x14ac:dyDescent="0.2">
      <c r="A287" s="30"/>
      <c r="B287" s="30"/>
      <c r="C287" s="18"/>
      <c r="D287" s="18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8"/>
      <c r="T287" s="7"/>
      <c r="U287" s="7"/>
      <c r="V287" s="7"/>
      <c r="W287" s="7"/>
      <c r="X287" s="7"/>
      <c r="Y287" s="7"/>
      <c r="Z287" s="42"/>
      <c r="AA287" s="42"/>
      <c r="AB287" s="42"/>
      <c r="AC287" s="42"/>
      <c r="AD287" s="32">
        <v>43874</v>
      </c>
      <c r="AE287" s="79"/>
    </row>
    <row r="288" spans="1:31" s="80" customFormat="1" x14ac:dyDescent="0.2">
      <c r="A288" s="30"/>
      <c r="B288" s="30"/>
      <c r="C288" s="18"/>
      <c r="D288" s="18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8"/>
      <c r="T288" s="7"/>
      <c r="U288" s="7"/>
      <c r="V288" s="7"/>
      <c r="W288" s="7"/>
      <c r="X288" s="7"/>
      <c r="Y288" s="7"/>
      <c r="Z288" s="42"/>
      <c r="AA288" s="42"/>
      <c r="AB288" s="42"/>
      <c r="AC288" s="42"/>
      <c r="AD288" s="32">
        <v>43875</v>
      </c>
      <c r="AE288" s="79"/>
    </row>
    <row r="289" spans="1:31" s="80" customFormat="1" x14ac:dyDescent="0.2">
      <c r="A289" s="30"/>
      <c r="B289" s="30"/>
      <c r="C289" s="18"/>
      <c r="D289" s="18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8"/>
      <c r="T289" s="7"/>
      <c r="U289" s="7"/>
      <c r="V289" s="7"/>
      <c r="W289" s="7"/>
      <c r="X289" s="7"/>
      <c r="Y289" s="7"/>
      <c r="Z289" s="42"/>
      <c r="AA289" s="42"/>
      <c r="AB289" s="42"/>
      <c r="AC289" s="42"/>
      <c r="AD289" s="32">
        <v>43876</v>
      </c>
      <c r="AE289" s="79"/>
    </row>
    <row r="290" spans="1:31" s="80" customFormat="1" x14ac:dyDescent="0.2">
      <c r="A290" s="30"/>
      <c r="B290" s="30"/>
      <c r="C290" s="18"/>
      <c r="D290" s="18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8"/>
      <c r="T290" s="7"/>
      <c r="U290" s="7"/>
      <c r="V290" s="7"/>
      <c r="W290" s="7"/>
      <c r="X290" s="7"/>
      <c r="Y290" s="7"/>
      <c r="Z290" s="42"/>
      <c r="AA290" s="42"/>
      <c r="AB290" s="42"/>
      <c r="AC290" s="42"/>
      <c r="AD290" s="32">
        <v>43877</v>
      </c>
      <c r="AE290" s="79"/>
    </row>
    <row r="291" spans="1:31" s="80" customFormat="1" x14ac:dyDescent="0.2">
      <c r="A291" s="30"/>
      <c r="B291" s="30"/>
      <c r="C291" s="18"/>
      <c r="D291" s="18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8"/>
      <c r="T291" s="7"/>
      <c r="U291" s="7"/>
      <c r="V291" s="7"/>
      <c r="W291" s="7"/>
      <c r="X291" s="7"/>
      <c r="Y291" s="7"/>
      <c r="Z291" s="42"/>
      <c r="AA291" s="42"/>
      <c r="AB291" s="42"/>
      <c r="AC291" s="42"/>
      <c r="AD291" s="32">
        <v>43878</v>
      </c>
      <c r="AE291" s="79"/>
    </row>
    <row r="292" spans="1:31" s="80" customFormat="1" x14ac:dyDescent="0.2">
      <c r="A292" s="30"/>
      <c r="B292" s="30"/>
      <c r="C292" s="18"/>
      <c r="D292" s="18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8"/>
      <c r="T292" s="7"/>
      <c r="U292" s="7"/>
      <c r="V292" s="7"/>
      <c r="W292" s="7"/>
      <c r="X292" s="7"/>
      <c r="Y292" s="7"/>
      <c r="Z292" s="42"/>
      <c r="AA292" s="42"/>
      <c r="AB292" s="42"/>
      <c r="AC292" s="42"/>
      <c r="AD292" s="32">
        <v>43879</v>
      </c>
      <c r="AE292" s="79"/>
    </row>
    <row r="293" spans="1:31" s="80" customFormat="1" x14ac:dyDescent="0.2">
      <c r="A293" s="30"/>
      <c r="B293" s="30"/>
      <c r="C293" s="18"/>
      <c r="D293" s="18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8"/>
      <c r="T293" s="7"/>
      <c r="U293" s="7"/>
      <c r="V293" s="7"/>
      <c r="W293" s="7"/>
      <c r="X293" s="7"/>
      <c r="Y293" s="7"/>
      <c r="Z293" s="42"/>
      <c r="AA293" s="42"/>
      <c r="AB293" s="42"/>
      <c r="AC293" s="42"/>
      <c r="AD293" s="32">
        <v>43880</v>
      </c>
      <c r="AE293" s="79"/>
    </row>
    <row r="294" spans="1:31" s="80" customFormat="1" x14ac:dyDescent="0.2">
      <c r="A294" s="30"/>
      <c r="B294" s="30"/>
      <c r="C294" s="18"/>
      <c r="D294" s="18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8"/>
      <c r="T294" s="7"/>
      <c r="U294" s="7"/>
      <c r="V294" s="7"/>
      <c r="W294" s="7"/>
      <c r="X294" s="7"/>
      <c r="Y294" s="7"/>
      <c r="Z294" s="42"/>
      <c r="AA294" s="42"/>
      <c r="AB294" s="42"/>
      <c r="AC294" s="42"/>
      <c r="AD294" s="32">
        <v>43881</v>
      </c>
      <c r="AE294" s="79"/>
    </row>
    <row r="295" spans="1:31" s="80" customFormat="1" x14ac:dyDescent="0.2">
      <c r="A295" s="30"/>
      <c r="B295" s="30"/>
      <c r="C295" s="18"/>
      <c r="D295" s="18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8"/>
      <c r="T295" s="7"/>
      <c r="U295" s="7"/>
      <c r="V295" s="7"/>
      <c r="W295" s="7"/>
      <c r="X295" s="7"/>
      <c r="Y295" s="7"/>
      <c r="Z295" s="42"/>
      <c r="AA295" s="42"/>
      <c r="AB295" s="42"/>
      <c r="AC295" s="42"/>
      <c r="AD295" s="32">
        <v>43882</v>
      </c>
      <c r="AE295" s="79"/>
    </row>
    <row r="296" spans="1:31" s="80" customFormat="1" x14ac:dyDescent="0.2">
      <c r="A296" s="30"/>
      <c r="B296" s="30"/>
      <c r="C296" s="18"/>
      <c r="D296" s="18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8"/>
      <c r="T296" s="7"/>
      <c r="U296" s="7"/>
      <c r="V296" s="7"/>
      <c r="W296" s="7"/>
      <c r="X296" s="7"/>
      <c r="Y296" s="7"/>
      <c r="Z296" s="42"/>
      <c r="AA296" s="42"/>
      <c r="AB296" s="42"/>
      <c r="AC296" s="42"/>
      <c r="AD296" s="32">
        <v>43883</v>
      </c>
      <c r="AE296" s="79"/>
    </row>
    <row r="297" spans="1:31" s="80" customFormat="1" x14ac:dyDescent="0.2">
      <c r="A297" s="30"/>
      <c r="B297" s="30"/>
      <c r="C297" s="18"/>
      <c r="D297" s="18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8"/>
      <c r="T297" s="7"/>
      <c r="U297" s="7"/>
      <c r="V297" s="7"/>
      <c r="W297" s="7"/>
      <c r="X297" s="7"/>
      <c r="Y297" s="7"/>
      <c r="Z297" s="42"/>
      <c r="AA297" s="42"/>
      <c r="AB297" s="42"/>
      <c r="AC297" s="42"/>
      <c r="AD297" s="32">
        <v>43884</v>
      </c>
      <c r="AE297" s="79"/>
    </row>
    <row r="298" spans="1:31" s="80" customFormat="1" x14ac:dyDescent="0.2">
      <c r="A298" s="30"/>
      <c r="B298" s="30"/>
      <c r="C298" s="18"/>
      <c r="D298" s="18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8"/>
      <c r="T298" s="7"/>
      <c r="U298" s="7"/>
      <c r="V298" s="7"/>
      <c r="W298" s="7"/>
      <c r="X298" s="7"/>
      <c r="Y298" s="7"/>
      <c r="Z298" s="42"/>
      <c r="AA298" s="42"/>
      <c r="AB298" s="42"/>
      <c r="AC298" s="42"/>
      <c r="AD298" s="32">
        <v>43885</v>
      </c>
      <c r="AE298" s="79"/>
    </row>
    <row r="299" spans="1:31" s="80" customFormat="1" x14ac:dyDescent="0.2">
      <c r="A299" s="30"/>
      <c r="B299" s="30"/>
      <c r="C299" s="18"/>
      <c r="D299" s="18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8"/>
      <c r="T299" s="7"/>
      <c r="U299" s="7"/>
      <c r="V299" s="7"/>
      <c r="W299" s="7"/>
      <c r="X299" s="7"/>
      <c r="Y299" s="7"/>
      <c r="Z299" s="42"/>
      <c r="AA299" s="42"/>
      <c r="AB299" s="42"/>
      <c r="AC299" s="42"/>
      <c r="AD299" s="32">
        <v>43886</v>
      </c>
      <c r="AE299" s="79"/>
    </row>
    <row r="300" spans="1:31" s="80" customFormat="1" x14ac:dyDescent="0.2">
      <c r="A300" s="30"/>
      <c r="B300" s="30"/>
      <c r="C300" s="18"/>
      <c r="D300" s="18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8"/>
      <c r="T300" s="7"/>
      <c r="U300" s="7"/>
      <c r="V300" s="7"/>
      <c r="W300" s="7"/>
      <c r="X300" s="7"/>
      <c r="Y300" s="7"/>
      <c r="Z300" s="42"/>
      <c r="AA300" s="42"/>
      <c r="AB300" s="42"/>
      <c r="AC300" s="42"/>
      <c r="AD300" s="32">
        <v>43887</v>
      </c>
      <c r="AE300" s="79"/>
    </row>
    <row r="301" spans="1:31" s="80" customFormat="1" x14ac:dyDescent="0.2">
      <c r="A301" s="30"/>
      <c r="B301" s="30"/>
      <c r="C301" s="18"/>
      <c r="D301" s="18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8"/>
      <c r="T301" s="7"/>
      <c r="U301" s="7"/>
      <c r="V301" s="7"/>
      <c r="W301" s="7"/>
      <c r="X301" s="7"/>
      <c r="Y301" s="7"/>
      <c r="Z301" s="42"/>
      <c r="AA301" s="42"/>
      <c r="AB301" s="42"/>
      <c r="AC301" s="42"/>
      <c r="AD301" s="32">
        <v>43888</v>
      </c>
      <c r="AE301" s="79"/>
    </row>
    <row r="302" spans="1:31" s="80" customFormat="1" x14ac:dyDescent="0.2">
      <c r="A302" s="30"/>
      <c r="B302" s="30"/>
      <c r="C302" s="18"/>
      <c r="D302" s="18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8"/>
      <c r="T302" s="7"/>
      <c r="U302" s="7"/>
      <c r="V302" s="7"/>
      <c r="W302" s="7"/>
      <c r="X302" s="7"/>
      <c r="Y302" s="7"/>
      <c r="Z302" s="42"/>
      <c r="AA302" s="42"/>
      <c r="AB302" s="42"/>
      <c r="AC302" s="42"/>
      <c r="AD302" s="32">
        <v>43889</v>
      </c>
      <c r="AE302" s="79"/>
    </row>
    <row r="303" spans="1:31" s="80" customFormat="1" x14ac:dyDescent="0.2">
      <c r="A303" s="30"/>
      <c r="B303" s="30"/>
      <c r="C303" s="18"/>
      <c r="D303" s="18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8"/>
      <c r="T303" s="7"/>
      <c r="U303" s="7"/>
      <c r="V303" s="7"/>
      <c r="W303" s="7"/>
      <c r="X303" s="7"/>
      <c r="Y303" s="7"/>
      <c r="Z303" s="42"/>
      <c r="AA303" s="42"/>
      <c r="AB303" s="42"/>
      <c r="AC303" s="42"/>
      <c r="AD303" s="32">
        <v>43890</v>
      </c>
      <c r="AE303" s="79"/>
    </row>
    <row r="304" spans="1:31" s="80" customFormat="1" x14ac:dyDescent="0.2">
      <c r="A304" s="30"/>
      <c r="B304" s="30"/>
      <c r="C304" s="18"/>
      <c r="D304" s="1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8"/>
      <c r="T304" s="7"/>
      <c r="U304" s="7"/>
      <c r="V304" s="7"/>
      <c r="W304" s="7"/>
      <c r="X304" s="7"/>
      <c r="Y304" s="7"/>
      <c r="Z304" s="42"/>
      <c r="AA304" s="42"/>
      <c r="AB304" s="42"/>
      <c r="AC304" s="42"/>
      <c r="AD304" s="32">
        <v>43891</v>
      </c>
      <c r="AE304" s="79"/>
    </row>
    <row r="305" spans="1:31" s="80" customFormat="1" x14ac:dyDescent="0.2">
      <c r="A305" s="30"/>
      <c r="B305" s="30"/>
      <c r="C305" s="18"/>
      <c r="D305" s="18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8"/>
      <c r="T305" s="7"/>
      <c r="U305" s="7"/>
      <c r="V305" s="7"/>
      <c r="W305" s="7"/>
      <c r="X305" s="7"/>
      <c r="Y305" s="7"/>
      <c r="Z305" s="42"/>
      <c r="AA305" s="42"/>
      <c r="AB305" s="42"/>
      <c r="AC305" s="42"/>
      <c r="AD305" s="32">
        <v>43892</v>
      </c>
      <c r="AE305" s="79"/>
    </row>
    <row r="306" spans="1:31" s="80" customFormat="1" x14ac:dyDescent="0.2">
      <c r="A306" s="30"/>
      <c r="B306" s="30"/>
      <c r="C306" s="18"/>
      <c r="D306" s="18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8"/>
      <c r="T306" s="7"/>
      <c r="U306" s="7"/>
      <c r="V306" s="7"/>
      <c r="W306" s="7"/>
      <c r="X306" s="7"/>
      <c r="Y306" s="7"/>
      <c r="Z306" s="42"/>
      <c r="AA306" s="42"/>
      <c r="AB306" s="42"/>
      <c r="AC306" s="42"/>
      <c r="AD306" s="32">
        <v>43893</v>
      </c>
      <c r="AE306" s="79"/>
    </row>
    <row r="307" spans="1:31" s="80" customFormat="1" x14ac:dyDescent="0.2">
      <c r="A307" s="30"/>
      <c r="B307" s="30"/>
      <c r="C307" s="18"/>
      <c r="D307" s="18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8"/>
      <c r="T307" s="7"/>
      <c r="U307" s="7"/>
      <c r="V307" s="7"/>
      <c r="W307" s="7"/>
      <c r="X307" s="7"/>
      <c r="Y307" s="7"/>
      <c r="Z307" s="42"/>
      <c r="AA307" s="42"/>
      <c r="AB307" s="42"/>
      <c r="AC307" s="42"/>
      <c r="AD307" s="32">
        <v>43894</v>
      </c>
      <c r="AE307" s="79"/>
    </row>
    <row r="308" spans="1:31" s="80" customFormat="1" x14ac:dyDescent="0.2">
      <c r="A308" s="30"/>
      <c r="B308" s="30"/>
      <c r="C308" s="18"/>
      <c r="D308" s="18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8"/>
      <c r="T308" s="7"/>
      <c r="U308" s="7"/>
      <c r="V308" s="7"/>
      <c r="W308" s="7"/>
      <c r="X308" s="7"/>
      <c r="Y308" s="7"/>
      <c r="Z308" s="42"/>
      <c r="AA308" s="42"/>
      <c r="AB308" s="42"/>
      <c r="AC308" s="42"/>
      <c r="AD308" s="32">
        <v>43895</v>
      </c>
      <c r="AE308" s="79"/>
    </row>
    <row r="309" spans="1:31" s="80" customFormat="1" x14ac:dyDescent="0.2">
      <c r="A309" s="30"/>
      <c r="B309" s="30"/>
      <c r="C309" s="18"/>
      <c r="D309" s="18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8"/>
      <c r="T309" s="7"/>
      <c r="U309" s="7"/>
      <c r="V309" s="7"/>
      <c r="W309" s="7"/>
      <c r="X309" s="7"/>
      <c r="Y309" s="7"/>
      <c r="Z309" s="42"/>
      <c r="AA309" s="42"/>
      <c r="AB309" s="42"/>
      <c r="AC309" s="42"/>
      <c r="AD309" s="32">
        <v>43896</v>
      </c>
      <c r="AE309" s="79"/>
    </row>
    <row r="310" spans="1:31" s="80" customFormat="1" x14ac:dyDescent="0.2">
      <c r="A310" s="30"/>
      <c r="B310" s="30"/>
      <c r="C310" s="18"/>
      <c r="D310" s="18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8"/>
      <c r="T310" s="7"/>
      <c r="U310" s="7"/>
      <c r="V310" s="7"/>
      <c r="W310" s="7"/>
      <c r="X310" s="7"/>
      <c r="Y310" s="7"/>
      <c r="Z310" s="42"/>
      <c r="AA310" s="42"/>
      <c r="AB310" s="42"/>
      <c r="AC310" s="42"/>
      <c r="AD310" s="32">
        <v>43897</v>
      </c>
      <c r="AE310" s="79"/>
    </row>
    <row r="311" spans="1:31" s="80" customFormat="1" x14ac:dyDescent="0.2">
      <c r="A311" s="30"/>
      <c r="B311" s="30"/>
      <c r="C311" s="18"/>
      <c r="D311" s="1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8"/>
      <c r="T311" s="7"/>
      <c r="U311" s="7"/>
      <c r="V311" s="7"/>
      <c r="W311" s="7"/>
      <c r="X311" s="7"/>
      <c r="Y311" s="7"/>
      <c r="Z311" s="42"/>
      <c r="AA311" s="42"/>
      <c r="AB311" s="42"/>
      <c r="AC311" s="42"/>
      <c r="AD311" s="32">
        <v>43898</v>
      </c>
      <c r="AE311" s="79"/>
    </row>
    <row r="312" spans="1:31" s="80" customFormat="1" x14ac:dyDescent="0.2">
      <c r="A312" s="30"/>
      <c r="B312" s="30"/>
      <c r="C312" s="18"/>
      <c r="D312" s="18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8"/>
      <c r="T312" s="7"/>
      <c r="U312" s="7"/>
      <c r="V312" s="7"/>
      <c r="W312" s="7"/>
      <c r="X312" s="7"/>
      <c r="Y312" s="7"/>
      <c r="Z312" s="42"/>
      <c r="AA312" s="42"/>
      <c r="AB312" s="42"/>
      <c r="AC312" s="42"/>
      <c r="AD312" s="32">
        <v>43899</v>
      </c>
      <c r="AE312" s="79"/>
    </row>
    <row r="313" spans="1:31" s="80" customFormat="1" x14ac:dyDescent="0.2">
      <c r="A313" s="30"/>
      <c r="B313" s="30"/>
      <c r="C313" s="18"/>
      <c r="D313" s="18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8"/>
      <c r="T313" s="7"/>
      <c r="U313" s="7"/>
      <c r="V313" s="7"/>
      <c r="W313" s="7"/>
      <c r="X313" s="7"/>
      <c r="Y313" s="7"/>
      <c r="Z313" s="42"/>
      <c r="AA313" s="42"/>
      <c r="AB313" s="42"/>
      <c r="AC313" s="42"/>
      <c r="AD313" s="32">
        <v>43900</v>
      </c>
      <c r="AE313" s="79"/>
    </row>
    <row r="314" spans="1:31" s="80" customFormat="1" x14ac:dyDescent="0.2">
      <c r="A314" s="30"/>
      <c r="B314" s="30"/>
      <c r="C314" s="18"/>
      <c r="D314" s="18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8"/>
      <c r="T314" s="7"/>
      <c r="U314" s="7"/>
      <c r="V314" s="7"/>
      <c r="W314" s="7"/>
      <c r="X314" s="7"/>
      <c r="Y314" s="7"/>
      <c r="Z314" s="42"/>
      <c r="AA314" s="42"/>
      <c r="AB314" s="42"/>
      <c r="AC314" s="42"/>
      <c r="AD314" s="32">
        <v>43901</v>
      </c>
      <c r="AE314" s="79"/>
    </row>
    <row r="315" spans="1:31" s="80" customFormat="1" x14ac:dyDescent="0.2">
      <c r="A315" s="30"/>
      <c r="B315" s="30"/>
      <c r="C315" s="18"/>
      <c r="D315" s="18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8"/>
      <c r="T315" s="7"/>
      <c r="U315" s="7"/>
      <c r="V315" s="7"/>
      <c r="W315" s="7"/>
      <c r="X315" s="7"/>
      <c r="Y315" s="7"/>
      <c r="Z315" s="42"/>
      <c r="AA315" s="42"/>
      <c r="AB315" s="42"/>
      <c r="AC315" s="42"/>
      <c r="AD315" s="32">
        <v>43902</v>
      </c>
      <c r="AE315" s="79"/>
    </row>
    <row r="316" spans="1:31" s="80" customFormat="1" x14ac:dyDescent="0.2">
      <c r="A316" s="30"/>
      <c r="B316" s="30"/>
      <c r="C316" s="18"/>
      <c r="D316" s="1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8"/>
      <c r="T316" s="7"/>
      <c r="U316" s="7"/>
      <c r="V316" s="7"/>
      <c r="W316" s="7"/>
      <c r="X316" s="7"/>
      <c r="Y316" s="7"/>
      <c r="Z316" s="42"/>
      <c r="AA316" s="42"/>
      <c r="AB316" s="42"/>
      <c r="AC316" s="42"/>
      <c r="AD316" s="32">
        <v>43903</v>
      </c>
      <c r="AE316" s="79"/>
    </row>
    <row r="317" spans="1:31" s="80" customFormat="1" x14ac:dyDescent="0.2">
      <c r="A317" s="30"/>
      <c r="B317" s="30"/>
      <c r="C317" s="18"/>
      <c r="D317" s="18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8"/>
      <c r="T317" s="7"/>
      <c r="U317" s="7"/>
      <c r="V317" s="7"/>
      <c r="W317" s="7"/>
      <c r="X317" s="7"/>
      <c r="Y317" s="7"/>
      <c r="Z317" s="42"/>
      <c r="AA317" s="42"/>
      <c r="AB317" s="42"/>
      <c r="AC317" s="42"/>
      <c r="AD317" s="32">
        <v>43904</v>
      </c>
      <c r="AE317" s="79"/>
    </row>
    <row r="318" spans="1:31" s="80" customFormat="1" x14ac:dyDescent="0.2">
      <c r="A318" s="30"/>
      <c r="B318" s="30"/>
      <c r="C318" s="18"/>
      <c r="D318" s="18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8"/>
      <c r="T318" s="7"/>
      <c r="U318" s="7"/>
      <c r="V318" s="7"/>
      <c r="W318" s="7"/>
      <c r="X318" s="7"/>
      <c r="Y318" s="7"/>
      <c r="Z318" s="42"/>
      <c r="AA318" s="42"/>
      <c r="AB318" s="42"/>
      <c r="AC318" s="42"/>
      <c r="AD318" s="32">
        <v>43905</v>
      </c>
      <c r="AE318" s="79"/>
    </row>
    <row r="319" spans="1:31" s="80" customFormat="1" x14ac:dyDescent="0.2">
      <c r="A319" s="30"/>
      <c r="B319" s="30"/>
      <c r="C319" s="18"/>
      <c r="D319" s="18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8"/>
      <c r="T319" s="7"/>
      <c r="U319" s="7"/>
      <c r="V319" s="7"/>
      <c r="W319" s="7"/>
      <c r="X319" s="7"/>
      <c r="Y319" s="7"/>
      <c r="Z319" s="42"/>
      <c r="AA319" s="42"/>
      <c r="AB319" s="42"/>
      <c r="AC319" s="42"/>
      <c r="AD319" s="32">
        <v>43906</v>
      </c>
      <c r="AE319" s="79"/>
    </row>
    <row r="320" spans="1:31" s="80" customFormat="1" x14ac:dyDescent="0.2">
      <c r="A320" s="30"/>
      <c r="B320" s="30"/>
      <c r="C320" s="18"/>
      <c r="D320" s="18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8"/>
      <c r="T320" s="7"/>
      <c r="U320" s="7"/>
      <c r="V320" s="7"/>
      <c r="W320" s="7"/>
      <c r="X320" s="7"/>
      <c r="Y320" s="7"/>
      <c r="Z320" s="42"/>
      <c r="AA320" s="42"/>
      <c r="AB320" s="42"/>
      <c r="AC320" s="42"/>
      <c r="AD320" s="32">
        <v>43907</v>
      </c>
      <c r="AE320" s="79"/>
    </row>
    <row r="321" spans="1:31" s="80" customFormat="1" x14ac:dyDescent="0.2">
      <c r="A321" s="30"/>
      <c r="B321" s="30"/>
      <c r="C321" s="18"/>
      <c r="D321" s="18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8"/>
      <c r="T321" s="7"/>
      <c r="U321" s="7"/>
      <c r="V321" s="7"/>
      <c r="W321" s="7"/>
      <c r="X321" s="7"/>
      <c r="Y321" s="7"/>
      <c r="Z321" s="42"/>
      <c r="AA321" s="42"/>
      <c r="AB321" s="42"/>
      <c r="AC321" s="42"/>
      <c r="AD321" s="32">
        <v>43908</v>
      </c>
      <c r="AE321" s="79"/>
    </row>
    <row r="322" spans="1:31" s="80" customFormat="1" x14ac:dyDescent="0.2">
      <c r="A322" s="30"/>
      <c r="B322" s="30"/>
      <c r="C322" s="18"/>
      <c r="D322" s="18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8"/>
      <c r="T322" s="7"/>
      <c r="U322" s="7"/>
      <c r="V322" s="7"/>
      <c r="W322" s="7"/>
      <c r="X322" s="7"/>
      <c r="Y322" s="7"/>
      <c r="Z322" s="42"/>
      <c r="AA322" s="42"/>
      <c r="AB322" s="42"/>
      <c r="AC322" s="42"/>
      <c r="AD322" s="32">
        <v>43909</v>
      </c>
      <c r="AE322" s="79"/>
    </row>
    <row r="323" spans="1:31" s="80" customFormat="1" x14ac:dyDescent="0.2">
      <c r="A323" s="30"/>
      <c r="B323" s="30"/>
      <c r="C323" s="18"/>
      <c r="D323" s="18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8"/>
      <c r="T323" s="7"/>
      <c r="U323" s="7"/>
      <c r="V323" s="7"/>
      <c r="W323" s="7"/>
      <c r="X323" s="7"/>
      <c r="Y323" s="7"/>
      <c r="Z323" s="42"/>
      <c r="AA323" s="42"/>
      <c r="AB323" s="42"/>
      <c r="AC323" s="42"/>
      <c r="AD323" s="32">
        <v>43910</v>
      </c>
      <c r="AE323" s="79"/>
    </row>
    <row r="324" spans="1:31" s="80" customFormat="1" x14ac:dyDescent="0.2">
      <c r="A324" s="30"/>
      <c r="B324" s="30"/>
      <c r="C324" s="18"/>
      <c r="D324" s="1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8"/>
      <c r="T324" s="7"/>
      <c r="U324" s="7"/>
      <c r="V324" s="7"/>
      <c r="W324" s="7"/>
      <c r="X324" s="7"/>
      <c r="Y324" s="7"/>
      <c r="Z324" s="42"/>
      <c r="AA324" s="42"/>
      <c r="AB324" s="42"/>
      <c r="AC324" s="42"/>
      <c r="AD324" s="32">
        <v>43911</v>
      </c>
      <c r="AE324" s="79"/>
    </row>
    <row r="325" spans="1:31" s="80" customFormat="1" x14ac:dyDescent="0.2">
      <c r="A325" s="30"/>
      <c r="B325" s="30"/>
      <c r="C325" s="18"/>
      <c r="D325" s="18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8"/>
      <c r="T325" s="7"/>
      <c r="U325" s="7"/>
      <c r="V325" s="7"/>
      <c r="W325" s="7"/>
      <c r="X325" s="7"/>
      <c r="Y325" s="7"/>
      <c r="Z325" s="42"/>
      <c r="AA325" s="42"/>
      <c r="AB325" s="42"/>
      <c r="AC325" s="42"/>
      <c r="AD325" s="32">
        <v>43912</v>
      </c>
      <c r="AE325" s="79"/>
    </row>
    <row r="326" spans="1:31" s="80" customFormat="1" x14ac:dyDescent="0.2">
      <c r="A326" s="30"/>
      <c r="B326" s="30"/>
      <c r="C326" s="18"/>
      <c r="D326" s="1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8"/>
      <c r="T326" s="7"/>
      <c r="U326" s="7"/>
      <c r="V326" s="7"/>
      <c r="W326" s="7"/>
      <c r="X326" s="7"/>
      <c r="Y326" s="7"/>
      <c r="Z326" s="42"/>
      <c r="AA326" s="42"/>
      <c r="AB326" s="42"/>
      <c r="AC326" s="42"/>
      <c r="AD326" s="32">
        <v>43913</v>
      </c>
      <c r="AE326" s="79"/>
    </row>
    <row r="327" spans="1:31" s="80" customFormat="1" x14ac:dyDescent="0.2">
      <c r="A327" s="30"/>
      <c r="B327" s="30"/>
      <c r="C327" s="18"/>
      <c r="D327" s="18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8"/>
      <c r="T327" s="7"/>
      <c r="U327" s="7"/>
      <c r="V327" s="7"/>
      <c r="W327" s="7"/>
      <c r="X327" s="7"/>
      <c r="Y327" s="7"/>
      <c r="Z327" s="42"/>
      <c r="AA327" s="42"/>
      <c r="AB327" s="42"/>
      <c r="AC327" s="42"/>
      <c r="AD327" s="32">
        <v>43914</v>
      </c>
      <c r="AE327" s="79"/>
    </row>
    <row r="328" spans="1:31" s="80" customFormat="1" x14ac:dyDescent="0.2">
      <c r="A328" s="30"/>
      <c r="B328" s="30"/>
      <c r="C328" s="18"/>
      <c r="D328" s="18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8"/>
      <c r="T328" s="7"/>
      <c r="U328" s="7"/>
      <c r="V328" s="7"/>
      <c r="W328" s="7"/>
      <c r="X328" s="7"/>
      <c r="Y328" s="7"/>
      <c r="Z328" s="42"/>
      <c r="AA328" s="42"/>
      <c r="AB328" s="42"/>
      <c r="AC328" s="42"/>
      <c r="AD328" s="32">
        <v>43915</v>
      </c>
      <c r="AE328" s="79"/>
    </row>
    <row r="329" spans="1:31" s="80" customFormat="1" x14ac:dyDescent="0.2">
      <c r="A329" s="30"/>
      <c r="B329" s="30"/>
      <c r="C329" s="18"/>
      <c r="D329" s="18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8"/>
      <c r="T329" s="7"/>
      <c r="U329" s="7"/>
      <c r="V329" s="7"/>
      <c r="W329" s="7"/>
      <c r="X329" s="7"/>
      <c r="Y329" s="7"/>
      <c r="Z329" s="42"/>
      <c r="AA329" s="42"/>
      <c r="AB329" s="42"/>
      <c r="AC329" s="42"/>
      <c r="AD329" s="32">
        <v>43916</v>
      </c>
      <c r="AE329" s="79"/>
    </row>
    <row r="330" spans="1:31" s="80" customFormat="1" x14ac:dyDescent="0.2">
      <c r="A330" s="30"/>
      <c r="B330" s="30"/>
      <c r="C330" s="18"/>
      <c r="D330" s="18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8"/>
      <c r="T330" s="7"/>
      <c r="U330" s="7"/>
      <c r="V330" s="7"/>
      <c r="W330" s="7"/>
      <c r="X330" s="7"/>
      <c r="Y330" s="7"/>
      <c r="Z330" s="42"/>
      <c r="AA330" s="42"/>
      <c r="AB330" s="42"/>
      <c r="AC330" s="42"/>
      <c r="AD330" s="32">
        <v>43917</v>
      </c>
      <c r="AE330" s="79"/>
    </row>
    <row r="331" spans="1:31" s="80" customFormat="1" x14ac:dyDescent="0.2">
      <c r="A331" s="30"/>
      <c r="B331" s="30"/>
      <c r="C331" s="18"/>
      <c r="D331" s="18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8"/>
      <c r="T331" s="7"/>
      <c r="U331" s="7"/>
      <c r="V331" s="7"/>
      <c r="W331" s="7"/>
      <c r="X331" s="7"/>
      <c r="Y331" s="7"/>
      <c r="Z331" s="42"/>
      <c r="AA331" s="42"/>
      <c r="AB331" s="42"/>
      <c r="AC331" s="42"/>
      <c r="AD331" s="32">
        <v>43918</v>
      </c>
      <c r="AE331" s="79"/>
    </row>
    <row r="332" spans="1:31" x14ac:dyDescent="0.2">
      <c r="Z332" s="42"/>
      <c r="AA332" s="42"/>
      <c r="AB332" s="42"/>
      <c r="AC332" s="42"/>
      <c r="AD332" s="32">
        <v>43919</v>
      </c>
    </row>
    <row r="333" spans="1:31" s="80" customFormat="1" x14ac:dyDescent="0.2">
      <c r="A333" s="30"/>
      <c r="B333" s="30"/>
      <c r="C333" s="18"/>
      <c r="D333" s="18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8"/>
      <c r="T333" s="7"/>
      <c r="U333" s="7"/>
      <c r="V333" s="7"/>
      <c r="W333" s="7"/>
      <c r="X333" s="7"/>
      <c r="Y333" s="7"/>
      <c r="Z333" s="42"/>
      <c r="AA333" s="42"/>
      <c r="AB333" s="42"/>
      <c r="AC333" s="42"/>
      <c r="AD333" s="32">
        <v>43920</v>
      </c>
      <c r="AE333" s="79"/>
    </row>
    <row r="334" spans="1:31" s="80" customFormat="1" x14ac:dyDescent="0.2">
      <c r="A334" s="30"/>
      <c r="B334" s="30"/>
      <c r="C334" s="18"/>
      <c r="D334" s="18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8"/>
      <c r="T334" s="7"/>
      <c r="U334" s="7"/>
      <c r="V334" s="7"/>
      <c r="W334" s="7"/>
      <c r="X334" s="7"/>
      <c r="Y334" s="7"/>
      <c r="Z334" s="42"/>
      <c r="AA334" s="42"/>
      <c r="AB334" s="42"/>
      <c r="AC334" s="42"/>
      <c r="AD334" s="32">
        <v>43921</v>
      </c>
      <c r="AE334" s="79"/>
    </row>
    <row r="335" spans="1:31" s="80" customFormat="1" x14ac:dyDescent="0.2">
      <c r="A335" s="30"/>
      <c r="B335" s="30"/>
      <c r="C335" s="18"/>
      <c r="D335" s="18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8"/>
      <c r="T335" s="7"/>
      <c r="U335" s="7"/>
      <c r="V335" s="7"/>
      <c r="W335" s="7"/>
      <c r="X335" s="7"/>
      <c r="Y335" s="7"/>
      <c r="Z335" s="42"/>
      <c r="AA335" s="42"/>
      <c r="AB335" s="42"/>
      <c r="AC335" s="42"/>
      <c r="AD335" s="32">
        <v>43922</v>
      </c>
      <c r="AE335" s="79"/>
    </row>
    <row r="336" spans="1:31" s="80" customFormat="1" x14ac:dyDescent="0.2">
      <c r="A336" s="30"/>
      <c r="B336" s="30"/>
      <c r="C336" s="18"/>
      <c r="D336" s="1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8"/>
      <c r="T336" s="7"/>
      <c r="U336" s="7"/>
      <c r="V336" s="7"/>
      <c r="W336" s="7"/>
      <c r="X336" s="7"/>
      <c r="Y336" s="7"/>
      <c r="Z336" s="42"/>
      <c r="AA336" s="42"/>
      <c r="AB336" s="42"/>
      <c r="AC336" s="42"/>
      <c r="AD336" s="32">
        <v>43923</v>
      </c>
      <c r="AE336" s="79"/>
    </row>
    <row r="337" spans="1:31" s="80" customFormat="1" x14ac:dyDescent="0.2">
      <c r="A337" s="30"/>
      <c r="B337" s="30"/>
      <c r="C337" s="18"/>
      <c r="D337" s="18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8"/>
      <c r="T337" s="7"/>
      <c r="U337" s="7"/>
      <c r="V337" s="7"/>
      <c r="W337" s="7"/>
      <c r="X337" s="7"/>
      <c r="Y337" s="7"/>
      <c r="Z337" s="42"/>
      <c r="AA337" s="42"/>
      <c r="AB337" s="42"/>
      <c r="AC337" s="42"/>
      <c r="AD337" s="32">
        <v>43924</v>
      </c>
      <c r="AE337" s="79"/>
    </row>
    <row r="338" spans="1:31" s="80" customFormat="1" x14ac:dyDescent="0.2">
      <c r="A338" s="30"/>
      <c r="B338" s="30"/>
      <c r="C338" s="18"/>
      <c r="D338" s="18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8"/>
      <c r="T338" s="7"/>
      <c r="U338" s="7"/>
      <c r="V338" s="7"/>
      <c r="W338" s="7"/>
      <c r="X338" s="7"/>
      <c r="Y338" s="7"/>
      <c r="Z338" s="42"/>
      <c r="AA338" s="42"/>
      <c r="AB338" s="42"/>
      <c r="AC338" s="42"/>
      <c r="AD338" s="32">
        <v>43925</v>
      </c>
      <c r="AE338" s="79"/>
    </row>
    <row r="339" spans="1:31" s="80" customFormat="1" x14ac:dyDescent="0.2">
      <c r="A339" s="30"/>
      <c r="B339" s="30"/>
      <c r="C339" s="18"/>
      <c r="D339" s="18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8"/>
      <c r="T339" s="7"/>
      <c r="U339" s="7"/>
      <c r="V339" s="7"/>
      <c r="W339" s="7"/>
      <c r="X339" s="7"/>
      <c r="Y339" s="7"/>
      <c r="Z339" s="42"/>
      <c r="AA339" s="42"/>
      <c r="AB339" s="42"/>
      <c r="AC339" s="42"/>
      <c r="AD339" s="32">
        <v>43926</v>
      </c>
      <c r="AE339" s="79"/>
    </row>
    <row r="340" spans="1:31" s="80" customFormat="1" x14ac:dyDescent="0.2">
      <c r="A340" s="30"/>
      <c r="B340" s="30"/>
      <c r="C340" s="18"/>
      <c r="D340" s="1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8"/>
      <c r="T340" s="7"/>
      <c r="U340" s="7"/>
      <c r="V340" s="7"/>
      <c r="W340" s="7"/>
      <c r="X340" s="7"/>
      <c r="Y340" s="7"/>
      <c r="Z340" s="42"/>
      <c r="AA340" s="42"/>
      <c r="AB340" s="42"/>
      <c r="AC340" s="42"/>
      <c r="AD340" s="32">
        <v>43927</v>
      </c>
      <c r="AE340" s="79"/>
    </row>
    <row r="341" spans="1:31" s="80" customFormat="1" x14ac:dyDescent="0.2">
      <c r="A341" s="30"/>
      <c r="B341" s="30"/>
      <c r="C341" s="18"/>
      <c r="D341" s="18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8"/>
      <c r="T341" s="7"/>
      <c r="U341" s="7"/>
      <c r="V341" s="7"/>
      <c r="W341" s="7"/>
      <c r="X341" s="7"/>
      <c r="Y341" s="7"/>
      <c r="Z341" s="42"/>
      <c r="AA341" s="42"/>
      <c r="AB341" s="42"/>
      <c r="AC341" s="42"/>
      <c r="AD341" s="32">
        <v>43928</v>
      </c>
      <c r="AE341" s="79"/>
    </row>
    <row r="342" spans="1:31" s="80" customFormat="1" x14ac:dyDescent="0.2">
      <c r="A342" s="30"/>
      <c r="B342" s="30"/>
      <c r="C342" s="18"/>
      <c r="D342" s="18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8"/>
      <c r="T342" s="7"/>
      <c r="U342" s="7"/>
      <c r="V342" s="7"/>
      <c r="W342" s="7"/>
      <c r="X342" s="7"/>
      <c r="Y342" s="7"/>
      <c r="Z342" s="42"/>
      <c r="AA342" s="42"/>
      <c r="AB342" s="42"/>
      <c r="AC342" s="42"/>
      <c r="AD342" s="32">
        <v>43929</v>
      </c>
      <c r="AE342" s="79"/>
    </row>
    <row r="343" spans="1:31" s="80" customFormat="1" x14ac:dyDescent="0.2">
      <c r="A343" s="30"/>
      <c r="B343" s="30"/>
      <c r="C343" s="18"/>
      <c r="D343" s="18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8"/>
      <c r="T343" s="7"/>
      <c r="U343" s="7"/>
      <c r="V343" s="7"/>
      <c r="W343" s="7"/>
      <c r="X343" s="7"/>
      <c r="Y343" s="7"/>
      <c r="Z343" s="42"/>
      <c r="AA343" s="42"/>
      <c r="AB343" s="42"/>
      <c r="AC343" s="42"/>
      <c r="AD343" s="32">
        <v>43930</v>
      </c>
      <c r="AE343" s="79"/>
    </row>
    <row r="344" spans="1:31" s="80" customFormat="1" x14ac:dyDescent="0.2">
      <c r="A344" s="30"/>
      <c r="B344" s="30"/>
      <c r="C344" s="18"/>
      <c r="D344" s="18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8"/>
      <c r="T344" s="7"/>
      <c r="U344" s="7"/>
      <c r="V344" s="7"/>
      <c r="W344" s="7"/>
      <c r="X344" s="7"/>
      <c r="Y344" s="7"/>
      <c r="Z344" s="42"/>
      <c r="AA344" s="42"/>
      <c r="AB344" s="42"/>
      <c r="AC344" s="42"/>
      <c r="AD344" s="32">
        <v>43931</v>
      </c>
      <c r="AE344" s="79"/>
    </row>
    <row r="345" spans="1:31" s="80" customFormat="1" x14ac:dyDescent="0.2">
      <c r="A345" s="30"/>
      <c r="B345" s="30"/>
      <c r="C345" s="18"/>
      <c r="D345" s="18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8"/>
      <c r="T345" s="7"/>
      <c r="U345" s="7"/>
      <c r="V345" s="7"/>
      <c r="W345" s="7"/>
      <c r="X345" s="7"/>
      <c r="Y345" s="7"/>
      <c r="Z345" s="42"/>
      <c r="AA345" s="42"/>
      <c r="AB345" s="42"/>
      <c r="AC345" s="42"/>
      <c r="AD345" s="32">
        <v>43932</v>
      </c>
      <c r="AE345" s="79"/>
    </row>
    <row r="346" spans="1:31" s="80" customFormat="1" x14ac:dyDescent="0.2">
      <c r="A346" s="30"/>
      <c r="B346" s="30"/>
      <c r="C346" s="18"/>
      <c r="D346" s="18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8"/>
      <c r="T346" s="7"/>
      <c r="U346" s="7"/>
      <c r="V346" s="7"/>
      <c r="W346" s="7"/>
      <c r="X346" s="7"/>
      <c r="Y346" s="7"/>
      <c r="Z346" s="42"/>
      <c r="AA346" s="42"/>
      <c r="AB346" s="42"/>
      <c r="AC346" s="42"/>
      <c r="AD346" s="32">
        <v>43933</v>
      </c>
      <c r="AE346" s="79"/>
    </row>
    <row r="347" spans="1:31" s="80" customFormat="1" x14ac:dyDescent="0.2">
      <c r="A347" s="30"/>
      <c r="B347" s="30"/>
      <c r="C347" s="18"/>
      <c r="D347" s="18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8"/>
      <c r="T347" s="7"/>
      <c r="U347" s="7"/>
      <c r="V347" s="7"/>
      <c r="W347" s="7"/>
      <c r="X347" s="7"/>
      <c r="Y347" s="7"/>
      <c r="Z347" s="42"/>
      <c r="AA347" s="42"/>
      <c r="AB347" s="42"/>
      <c r="AC347" s="42"/>
      <c r="AD347" s="32">
        <v>43934</v>
      </c>
      <c r="AE347" s="79"/>
    </row>
    <row r="348" spans="1:31" s="80" customFormat="1" x14ac:dyDescent="0.2">
      <c r="A348" s="30"/>
      <c r="B348" s="30"/>
      <c r="C348" s="18"/>
      <c r="D348" s="18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8"/>
      <c r="T348" s="7"/>
      <c r="U348" s="7"/>
      <c r="V348" s="7"/>
      <c r="W348" s="7"/>
      <c r="X348" s="7"/>
      <c r="Y348" s="7"/>
      <c r="Z348" s="42"/>
      <c r="AA348" s="42"/>
      <c r="AB348" s="42"/>
      <c r="AC348" s="42"/>
      <c r="AD348" s="32">
        <v>43935</v>
      </c>
      <c r="AE348" s="79"/>
    </row>
    <row r="349" spans="1:31" s="80" customFormat="1" x14ac:dyDescent="0.2">
      <c r="A349" s="30"/>
      <c r="B349" s="30"/>
      <c r="C349" s="18"/>
      <c r="D349" s="18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8"/>
      <c r="T349" s="7"/>
      <c r="U349" s="7"/>
      <c r="V349" s="7"/>
      <c r="W349" s="7"/>
      <c r="X349" s="7"/>
      <c r="Y349" s="7"/>
      <c r="Z349" s="42"/>
      <c r="AA349" s="42"/>
      <c r="AB349" s="42"/>
      <c r="AC349" s="42"/>
      <c r="AD349" s="32">
        <v>43936</v>
      </c>
      <c r="AE349" s="79"/>
    </row>
    <row r="350" spans="1:31" s="80" customFormat="1" x14ac:dyDescent="0.2">
      <c r="A350" s="30"/>
      <c r="B350" s="30"/>
      <c r="C350" s="18"/>
      <c r="D350" s="18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8"/>
      <c r="T350" s="7"/>
      <c r="U350" s="7"/>
      <c r="V350" s="7"/>
      <c r="W350" s="7"/>
      <c r="X350" s="7"/>
      <c r="Y350" s="7"/>
      <c r="Z350" s="42"/>
      <c r="AA350" s="42"/>
      <c r="AB350" s="42"/>
      <c r="AC350" s="42"/>
      <c r="AD350" s="32">
        <v>43937</v>
      </c>
      <c r="AE350" s="79"/>
    </row>
    <row r="351" spans="1:31" s="80" customFormat="1" x14ac:dyDescent="0.2">
      <c r="A351" s="30"/>
      <c r="B351" s="30"/>
      <c r="C351" s="18"/>
      <c r="D351" s="18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8"/>
      <c r="T351" s="7"/>
      <c r="U351" s="7"/>
      <c r="V351" s="7"/>
      <c r="W351" s="7"/>
      <c r="X351" s="7"/>
      <c r="Y351" s="7"/>
      <c r="Z351" s="42"/>
      <c r="AA351" s="42"/>
      <c r="AB351" s="42"/>
      <c r="AC351" s="42"/>
      <c r="AD351" s="32">
        <v>43938</v>
      </c>
      <c r="AE351" s="79"/>
    </row>
    <row r="352" spans="1:31" s="80" customFormat="1" x14ac:dyDescent="0.2">
      <c r="A352" s="30"/>
      <c r="B352" s="30"/>
      <c r="C352" s="18"/>
      <c r="D352" s="18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8"/>
      <c r="T352" s="7"/>
      <c r="U352" s="7"/>
      <c r="V352" s="7"/>
      <c r="W352" s="7"/>
      <c r="X352" s="7"/>
      <c r="Y352" s="7"/>
      <c r="Z352" s="42"/>
      <c r="AA352" s="42"/>
      <c r="AB352" s="42"/>
      <c r="AC352" s="42"/>
      <c r="AD352" s="32">
        <v>43939</v>
      </c>
      <c r="AE352" s="79"/>
    </row>
    <row r="353" spans="1:31" s="80" customFormat="1" x14ac:dyDescent="0.2">
      <c r="A353" s="30"/>
      <c r="B353" s="30"/>
      <c r="C353" s="18"/>
      <c r="D353" s="18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8"/>
      <c r="T353" s="7"/>
      <c r="U353" s="7"/>
      <c r="V353" s="7"/>
      <c r="W353" s="7"/>
      <c r="X353" s="7"/>
      <c r="Y353" s="7"/>
      <c r="Z353" s="42"/>
      <c r="AA353" s="42"/>
      <c r="AB353" s="42"/>
      <c r="AC353" s="42"/>
      <c r="AD353" s="32">
        <v>43940</v>
      </c>
      <c r="AE353" s="79"/>
    </row>
    <row r="354" spans="1:31" s="80" customFormat="1" x14ac:dyDescent="0.2">
      <c r="A354" s="30"/>
      <c r="B354" s="30"/>
      <c r="C354" s="18"/>
      <c r="D354" s="18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8"/>
      <c r="T354" s="7"/>
      <c r="U354" s="7"/>
      <c r="V354" s="7"/>
      <c r="W354" s="7"/>
      <c r="X354" s="7"/>
      <c r="Y354" s="7"/>
      <c r="Z354" s="42"/>
      <c r="AA354" s="42"/>
      <c r="AB354" s="42"/>
      <c r="AC354" s="42"/>
      <c r="AD354" s="32">
        <v>43941</v>
      </c>
      <c r="AE354" s="79"/>
    </row>
    <row r="355" spans="1:31" s="80" customFormat="1" x14ac:dyDescent="0.2">
      <c r="A355" s="30"/>
      <c r="B355" s="30"/>
      <c r="C355" s="18"/>
      <c r="D355" s="18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8"/>
      <c r="T355" s="7"/>
      <c r="U355" s="7"/>
      <c r="V355" s="7"/>
      <c r="W355" s="7"/>
      <c r="X355" s="7"/>
      <c r="Y355" s="7"/>
      <c r="Z355" s="42"/>
      <c r="AA355" s="42"/>
      <c r="AB355" s="42"/>
      <c r="AC355" s="42"/>
      <c r="AD355" s="32">
        <v>43942</v>
      </c>
      <c r="AE355" s="79"/>
    </row>
    <row r="356" spans="1:31" s="80" customFormat="1" x14ac:dyDescent="0.2">
      <c r="A356" s="30"/>
      <c r="B356" s="30"/>
      <c r="C356" s="18"/>
      <c r="D356" s="18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8"/>
      <c r="T356" s="7"/>
      <c r="U356" s="7"/>
      <c r="V356" s="7"/>
      <c r="W356" s="7"/>
      <c r="X356" s="7"/>
      <c r="Y356" s="7"/>
      <c r="Z356" s="42"/>
      <c r="AA356" s="42"/>
      <c r="AB356" s="42"/>
      <c r="AC356" s="42"/>
      <c r="AD356" s="32">
        <v>43943</v>
      </c>
      <c r="AE356" s="79"/>
    </row>
    <row r="357" spans="1:31" s="80" customFormat="1" x14ac:dyDescent="0.2">
      <c r="A357" s="30"/>
      <c r="B357" s="30"/>
      <c r="C357" s="18"/>
      <c r="D357" s="18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8"/>
      <c r="T357" s="7"/>
      <c r="U357" s="7"/>
      <c r="V357" s="7"/>
      <c r="W357" s="7"/>
      <c r="X357" s="7"/>
      <c r="Y357" s="7"/>
      <c r="Z357" s="42"/>
      <c r="AA357" s="42"/>
      <c r="AB357" s="42"/>
      <c r="AC357" s="42"/>
      <c r="AD357" s="32">
        <v>43944</v>
      </c>
      <c r="AE357" s="79"/>
    </row>
    <row r="358" spans="1:31" s="80" customFormat="1" x14ac:dyDescent="0.2">
      <c r="A358" s="30"/>
      <c r="B358" s="30"/>
      <c r="C358" s="18"/>
      <c r="D358" s="18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8"/>
      <c r="T358" s="7"/>
      <c r="U358" s="7"/>
      <c r="V358" s="7"/>
      <c r="W358" s="7"/>
      <c r="X358" s="7"/>
      <c r="Y358" s="7"/>
      <c r="Z358" s="42"/>
      <c r="AA358" s="42"/>
      <c r="AB358" s="42"/>
      <c r="AC358" s="42"/>
      <c r="AD358" s="32">
        <v>43945</v>
      </c>
      <c r="AE358" s="79"/>
    </row>
    <row r="359" spans="1:31" s="80" customFormat="1" x14ac:dyDescent="0.2">
      <c r="A359" s="30"/>
      <c r="B359" s="30"/>
      <c r="C359" s="18"/>
      <c r="D359" s="1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8"/>
      <c r="T359" s="7"/>
      <c r="U359" s="7"/>
      <c r="V359" s="7"/>
      <c r="W359" s="7"/>
      <c r="X359" s="7"/>
      <c r="Y359" s="7"/>
      <c r="Z359" s="42"/>
      <c r="AA359" s="42"/>
      <c r="AB359" s="42"/>
      <c r="AC359" s="42"/>
      <c r="AD359" s="32">
        <v>43946</v>
      </c>
      <c r="AE359" s="79"/>
    </row>
    <row r="360" spans="1:31" s="80" customFormat="1" x14ac:dyDescent="0.2">
      <c r="A360" s="30"/>
      <c r="B360" s="30"/>
      <c r="C360" s="18"/>
      <c r="D360" s="18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8"/>
      <c r="T360" s="7"/>
      <c r="U360" s="7"/>
      <c r="V360" s="7"/>
      <c r="W360" s="7"/>
      <c r="X360" s="7"/>
      <c r="Y360" s="7"/>
      <c r="Z360" s="42"/>
      <c r="AA360" s="42"/>
      <c r="AB360" s="42"/>
      <c r="AC360" s="42"/>
      <c r="AD360" s="32">
        <v>43947</v>
      </c>
      <c r="AE360" s="79"/>
    </row>
    <row r="361" spans="1:31" s="80" customFormat="1" x14ac:dyDescent="0.2">
      <c r="A361" s="30"/>
      <c r="B361" s="30"/>
      <c r="C361" s="18"/>
      <c r="D361" s="1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8"/>
      <c r="T361" s="7"/>
      <c r="U361" s="7"/>
      <c r="V361" s="7"/>
      <c r="W361" s="7"/>
      <c r="X361" s="7"/>
      <c r="Y361" s="7"/>
      <c r="Z361" s="42"/>
      <c r="AA361" s="42"/>
      <c r="AB361" s="42"/>
      <c r="AC361" s="42"/>
      <c r="AD361" s="32">
        <v>43948</v>
      </c>
      <c r="AE361" s="79"/>
    </row>
    <row r="362" spans="1:31" s="80" customFormat="1" x14ac:dyDescent="0.2">
      <c r="A362" s="30"/>
      <c r="B362" s="30"/>
      <c r="C362" s="18"/>
      <c r="D362" s="1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8"/>
      <c r="T362" s="7"/>
      <c r="U362" s="7"/>
      <c r="V362" s="7"/>
      <c r="W362" s="7"/>
      <c r="X362" s="7"/>
      <c r="Y362" s="7"/>
      <c r="Z362" s="42"/>
      <c r="AA362" s="42"/>
      <c r="AB362" s="42"/>
      <c r="AC362" s="42"/>
      <c r="AD362" s="32">
        <v>43949</v>
      </c>
      <c r="AE362" s="79"/>
    </row>
    <row r="363" spans="1:31" s="80" customFormat="1" x14ac:dyDescent="0.2">
      <c r="A363" s="30"/>
      <c r="B363" s="30"/>
      <c r="C363" s="18"/>
      <c r="D363" s="18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8"/>
      <c r="T363" s="7"/>
      <c r="U363" s="7"/>
      <c r="V363" s="7"/>
      <c r="W363" s="7"/>
      <c r="X363" s="7"/>
      <c r="Y363" s="7"/>
      <c r="Z363" s="42"/>
      <c r="AA363" s="42"/>
      <c r="AB363" s="42"/>
      <c r="AC363" s="42"/>
      <c r="AD363" s="32">
        <v>43950</v>
      </c>
      <c r="AE363" s="79"/>
    </row>
    <row r="364" spans="1:31" s="80" customFormat="1" x14ac:dyDescent="0.2">
      <c r="A364" s="30"/>
      <c r="B364" s="30"/>
      <c r="C364" s="18"/>
      <c r="D364" s="18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8"/>
      <c r="T364" s="7"/>
      <c r="U364" s="7"/>
      <c r="V364" s="7"/>
      <c r="W364" s="7"/>
      <c r="X364" s="7"/>
      <c r="Y364" s="7"/>
      <c r="Z364" s="42"/>
      <c r="AA364" s="42"/>
      <c r="AB364" s="42"/>
      <c r="AC364" s="42"/>
      <c r="AD364" s="32">
        <v>43951</v>
      </c>
      <c r="AE364" s="79"/>
    </row>
    <row r="365" spans="1:31" s="80" customFormat="1" x14ac:dyDescent="0.2">
      <c r="A365" s="30"/>
      <c r="B365" s="30"/>
      <c r="C365" s="18"/>
      <c r="D365" s="18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8"/>
      <c r="T365" s="7"/>
      <c r="U365" s="7"/>
      <c r="V365" s="7"/>
      <c r="W365" s="7"/>
      <c r="X365" s="7"/>
      <c r="Y365" s="7"/>
      <c r="Z365" s="42"/>
      <c r="AA365" s="42"/>
      <c r="AB365" s="42"/>
      <c r="AC365" s="42"/>
      <c r="AD365" s="32">
        <v>43952</v>
      </c>
      <c r="AE365" s="79"/>
    </row>
    <row r="366" spans="1:31" s="80" customFormat="1" x14ac:dyDescent="0.2">
      <c r="A366" s="30"/>
      <c r="B366" s="30"/>
      <c r="C366" s="18"/>
      <c r="D366" s="18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8"/>
      <c r="T366" s="7"/>
      <c r="U366" s="7"/>
      <c r="V366" s="7"/>
      <c r="W366" s="7"/>
      <c r="X366" s="7"/>
      <c r="Y366" s="7"/>
      <c r="Z366" s="42"/>
      <c r="AA366" s="42"/>
      <c r="AB366" s="42"/>
      <c r="AC366" s="42"/>
      <c r="AD366" s="32">
        <v>43953</v>
      </c>
      <c r="AE366" s="79"/>
    </row>
    <row r="367" spans="1:31" s="80" customFormat="1" x14ac:dyDescent="0.2">
      <c r="A367" s="30"/>
      <c r="B367" s="30"/>
      <c r="C367" s="18"/>
      <c r="D367" s="18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8"/>
      <c r="T367" s="7"/>
      <c r="U367" s="7"/>
      <c r="V367" s="7"/>
      <c r="W367" s="7"/>
      <c r="X367" s="7"/>
      <c r="Y367" s="7"/>
      <c r="Z367" s="42"/>
      <c r="AA367" s="42"/>
      <c r="AB367" s="42"/>
      <c r="AC367" s="42"/>
      <c r="AD367" s="32">
        <v>43954</v>
      </c>
      <c r="AE367" s="79"/>
    </row>
    <row r="368" spans="1:31" s="80" customFormat="1" x14ac:dyDescent="0.2">
      <c r="A368" s="30"/>
      <c r="B368" s="30"/>
      <c r="C368" s="18"/>
      <c r="D368" s="18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8"/>
      <c r="T368" s="7"/>
      <c r="U368" s="7"/>
      <c r="V368" s="7"/>
      <c r="W368" s="7"/>
      <c r="X368" s="7"/>
      <c r="Y368" s="7"/>
      <c r="Z368" s="42"/>
      <c r="AA368" s="42"/>
      <c r="AB368" s="42"/>
      <c r="AC368" s="42"/>
      <c r="AD368" s="32">
        <v>43955</v>
      </c>
      <c r="AE368" s="79"/>
    </row>
    <row r="369" spans="1:31" s="80" customFormat="1" x14ac:dyDescent="0.2">
      <c r="A369" s="30"/>
      <c r="B369" s="30"/>
      <c r="C369" s="18"/>
      <c r="D369" s="18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8"/>
      <c r="T369" s="7"/>
      <c r="U369" s="7"/>
      <c r="V369" s="7"/>
      <c r="W369" s="7"/>
      <c r="X369" s="7"/>
      <c r="Y369" s="7"/>
      <c r="Z369" s="42"/>
      <c r="AA369" s="42"/>
      <c r="AB369" s="42"/>
      <c r="AC369" s="42"/>
      <c r="AD369" s="32">
        <v>43956</v>
      </c>
      <c r="AE369" s="79"/>
    </row>
    <row r="370" spans="1:31" s="80" customFormat="1" x14ac:dyDescent="0.2">
      <c r="A370" s="30"/>
      <c r="B370" s="30"/>
      <c r="C370" s="18"/>
      <c r="D370" s="1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8"/>
      <c r="T370" s="7"/>
      <c r="U370" s="7"/>
      <c r="V370" s="7"/>
      <c r="W370" s="7"/>
      <c r="X370" s="7"/>
      <c r="Y370" s="7"/>
      <c r="Z370" s="42"/>
      <c r="AA370" s="42"/>
      <c r="AB370" s="42"/>
      <c r="AC370" s="42"/>
      <c r="AD370" s="32">
        <v>43957</v>
      </c>
      <c r="AE370" s="79"/>
    </row>
    <row r="371" spans="1:31" s="80" customFormat="1" x14ac:dyDescent="0.2">
      <c r="A371" s="30"/>
      <c r="B371" s="30"/>
      <c r="C371" s="18"/>
      <c r="D371" s="18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8"/>
      <c r="T371" s="7"/>
      <c r="U371" s="7"/>
      <c r="V371" s="7"/>
      <c r="W371" s="7"/>
      <c r="X371" s="7"/>
      <c r="Y371" s="7"/>
      <c r="Z371" s="42"/>
      <c r="AA371" s="42"/>
      <c r="AB371" s="42"/>
      <c r="AC371" s="42"/>
      <c r="AD371" s="32">
        <v>43958</v>
      </c>
      <c r="AE371" s="79"/>
    </row>
    <row r="372" spans="1:31" s="80" customFormat="1" x14ac:dyDescent="0.2">
      <c r="A372" s="30"/>
      <c r="B372" s="30"/>
      <c r="C372" s="18"/>
      <c r="D372" s="18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8"/>
      <c r="T372" s="7"/>
      <c r="U372" s="7"/>
      <c r="V372" s="7"/>
      <c r="W372" s="7"/>
      <c r="X372" s="7"/>
      <c r="Y372" s="7"/>
      <c r="Z372" s="42"/>
      <c r="AA372" s="42"/>
      <c r="AB372" s="42"/>
      <c r="AC372" s="42"/>
      <c r="AD372" s="32">
        <v>43959</v>
      </c>
      <c r="AE372" s="79"/>
    </row>
    <row r="373" spans="1:31" s="80" customFormat="1" x14ac:dyDescent="0.2">
      <c r="A373" s="30"/>
      <c r="B373" s="30"/>
      <c r="C373" s="18"/>
      <c r="D373" s="18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8"/>
      <c r="T373" s="7"/>
      <c r="U373" s="7"/>
      <c r="V373" s="7"/>
      <c r="W373" s="7"/>
      <c r="X373" s="7"/>
      <c r="Y373" s="7"/>
      <c r="Z373" s="42"/>
      <c r="AA373" s="42"/>
      <c r="AB373" s="42"/>
      <c r="AC373" s="42"/>
      <c r="AD373" s="32">
        <v>43960</v>
      </c>
      <c r="AE373" s="79"/>
    </row>
    <row r="374" spans="1:31" s="80" customFormat="1" x14ac:dyDescent="0.2">
      <c r="A374" s="30"/>
      <c r="B374" s="30"/>
      <c r="C374" s="18"/>
      <c r="D374" s="18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8"/>
      <c r="T374" s="7"/>
      <c r="U374" s="7"/>
      <c r="V374" s="7"/>
      <c r="W374" s="7"/>
      <c r="X374" s="7"/>
      <c r="Y374" s="7"/>
      <c r="Z374" s="42"/>
      <c r="AA374" s="42"/>
      <c r="AB374" s="42"/>
      <c r="AC374" s="42"/>
      <c r="AD374" s="32">
        <v>43961</v>
      </c>
      <c r="AE374" s="79"/>
    </row>
    <row r="375" spans="1:31" s="80" customFormat="1" x14ac:dyDescent="0.2">
      <c r="A375" s="30"/>
      <c r="B375" s="30"/>
      <c r="C375" s="18"/>
      <c r="D375" s="1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8"/>
      <c r="T375" s="7"/>
      <c r="U375" s="7"/>
      <c r="V375" s="7"/>
      <c r="W375" s="7"/>
      <c r="X375" s="7"/>
      <c r="Y375" s="7"/>
      <c r="Z375" s="42"/>
      <c r="AA375" s="42"/>
      <c r="AB375" s="42"/>
      <c r="AC375" s="42"/>
      <c r="AD375" s="32">
        <v>43962</v>
      </c>
      <c r="AE375" s="79"/>
    </row>
    <row r="376" spans="1:31" s="80" customFormat="1" x14ac:dyDescent="0.2">
      <c r="A376" s="30"/>
      <c r="B376" s="30"/>
      <c r="C376" s="18"/>
      <c r="D376" s="18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8"/>
      <c r="T376" s="7"/>
      <c r="U376" s="7"/>
      <c r="V376" s="7"/>
      <c r="W376" s="7"/>
      <c r="X376" s="7"/>
      <c r="Y376" s="7"/>
      <c r="Z376" s="42"/>
      <c r="AA376" s="42"/>
      <c r="AB376" s="42"/>
      <c r="AC376" s="42"/>
      <c r="AD376" s="32">
        <v>43963</v>
      </c>
      <c r="AE376" s="79"/>
    </row>
    <row r="377" spans="1:31" s="80" customFormat="1" x14ac:dyDescent="0.2">
      <c r="A377" s="30"/>
      <c r="B377" s="30"/>
      <c r="C377" s="18"/>
      <c r="D377" s="18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8"/>
      <c r="T377" s="7"/>
      <c r="U377" s="7"/>
      <c r="V377" s="7"/>
      <c r="W377" s="7"/>
      <c r="X377" s="7"/>
      <c r="Y377" s="7"/>
      <c r="Z377" s="42"/>
      <c r="AA377" s="42"/>
      <c r="AB377" s="42"/>
      <c r="AC377" s="42"/>
      <c r="AD377" s="32">
        <v>43964</v>
      </c>
      <c r="AE377" s="79"/>
    </row>
    <row r="378" spans="1:31" x14ac:dyDescent="0.2">
      <c r="Z378" s="42"/>
      <c r="AA378" s="42"/>
      <c r="AB378" s="42"/>
      <c r="AC378" s="42"/>
      <c r="AD378" s="32">
        <v>43965</v>
      </c>
    </row>
    <row r="379" spans="1:31" s="80" customFormat="1" x14ac:dyDescent="0.2">
      <c r="A379" s="30"/>
      <c r="B379" s="30"/>
      <c r="C379" s="18"/>
      <c r="D379" s="1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8"/>
      <c r="T379" s="7"/>
      <c r="U379" s="7"/>
      <c r="V379" s="7"/>
      <c r="W379" s="7"/>
      <c r="X379" s="7"/>
      <c r="Y379" s="7"/>
      <c r="Z379" s="42"/>
      <c r="AA379" s="42"/>
      <c r="AB379" s="42"/>
      <c r="AC379" s="42"/>
      <c r="AD379" s="32">
        <v>43966</v>
      </c>
      <c r="AE379" s="79"/>
    </row>
    <row r="380" spans="1:31" s="80" customFormat="1" x14ac:dyDescent="0.2">
      <c r="A380" s="30"/>
      <c r="B380" s="30"/>
      <c r="C380" s="18"/>
      <c r="D380" s="1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8"/>
      <c r="T380" s="7"/>
      <c r="U380" s="7"/>
      <c r="V380" s="7"/>
      <c r="W380" s="7"/>
      <c r="X380" s="7"/>
      <c r="Y380" s="7"/>
      <c r="Z380" s="42"/>
      <c r="AA380" s="42"/>
      <c r="AB380" s="42"/>
      <c r="AC380" s="42"/>
      <c r="AD380" s="32">
        <v>43967</v>
      </c>
      <c r="AE380" s="79"/>
    </row>
    <row r="381" spans="1:31" s="80" customFormat="1" x14ac:dyDescent="0.2">
      <c r="A381" s="30"/>
      <c r="B381" s="30"/>
      <c r="C381" s="18"/>
      <c r="D381" s="1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8"/>
      <c r="T381" s="7"/>
      <c r="U381" s="7"/>
      <c r="V381" s="7"/>
      <c r="W381" s="7"/>
      <c r="X381" s="7"/>
      <c r="Y381" s="7"/>
      <c r="Z381" s="42"/>
      <c r="AA381" s="42"/>
      <c r="AB381" s="42"/>
      <c r="AC381" s="42"/>
      <c r="AD381" s="32">
        <v>43968</v>
      </c>
      <c r="AE381" s="79"/>
    </row>
    <row r="382" spans="1:31" s="80" customFormat="1" x14ac:dyDescent="0.2">
      <c r="A382" s="30"/>
      <c r="B382" s="30"/>
      <c r="C382" s="18"/>
      <c r="D382" s="1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8"/>
      <c r="T382" s="7"/>
      <c r="U382" s="7"/>
      <c r="V382" s="7"/>
      <c r="W382" s="7"/>
      <c r="X382" s="7"/>
      <c r="Y382" s="7"/>
      <c r="Z382" s="42"/>
      <c r="AA382" s="42"/>
      <c r="AB382" s="42"/>
      <c r="AC382" s="42"/>
      <c r="AD382" s="32">
        <v>43969</v>
      </c>
      <c r="AE382" s="79"/>
    </row>
    <row r="383" spans="1:31" s="80" customFormat="1" x14ac:dyDescent="0.2">
      <c r="A383" s="30"/>
      <c r="B383" s="30"/>
      <c r="C383" s="18"/>
      <c r="D383" s="1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8"/>
      <c r="T383" s="7"/>
      <c r="U383" s="7"/>
      <c r="V383" s="7"/>
      <c r="W383" s="7"/>
      <c r="X383" s="7"/>
      <c r="Y383" s="7"/>
      <c r="Z383" s="42"/>
      <c r="AA383" s="42"/>
      <c r="AB383" s="42"/>
      <c r="AC383" s="42"/>
      <c r="AD383" s="32">
        <v>43970</v>
      </c>
      <c r="AE383" s="79"/>
    </row>
    <row r="384" spans="1:31" s="80" customFormat="1" x14ac:dyDescent="0.2">
      <c r="A384" s="30"/>
      <c r="B384" s="30"/>
      <c r="C384" s="18"/>
      <c r="D384" s="1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8"/>
      <c r="T384" s="7"/>
      <c r="U384" s="7"/>
      <c r="V384" s="7"/>
      <c r="W384" s="7"/>
      <c r="X384" s="7"/>
      <c r="Y384" s="7"/>
      <c r="Z384" s="42"/>
      <c r="AA384" s="42"/>
      <c r="AB384" s="42"/>
      <c r="AC384" s="42"/>
      <c r="AD384" s="32">
        <v>43971</v>
      </c>
      <c r="AE384" s="79"/>
    </row>
    <row r="385" spans="1:31" s="80" customFormat="1" x14ac:dyDescent="0.2">
      <c r="A385" s="30"/>
      <c r="B385" s="30"/>
      <c r="C385" s="18"/>
      <c r="D385" s="1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8"/>
      <c r="T385" s="7"/>
      <c r="U385" s="7"/>
      <c r="V385" s="7"/>
      <c r="W385" s="7"/>
      <c r="X385" s="7"/>
      <c r="Y385" s="7"/>
      <c r="Z385" s="42"/>
      <c r="AA385" s="42"/>
      <c r="AB385" s="42"/>
      <c r="AC385" s="42"/>
      <c r="AD385" s="32">
        <v>43972</v>
      </c>
      <c r="AE385" s="79"/>
    </row>
    <row r="386" spans="1:31" s="80" customFormat="1" x14ac:dyDescent="0.2">
      <c r="A386" s="30"/>
      <c r="B386" s="30"/>
      <c r="C386" s="18"/>
      <c r="D386" s="1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8"/>
      <c r="T386" s="7"/>
      <c r="U386" s="7"/>
      <c r="V386" s="7"/>
      <c r="W386" s="7"/>
      <c r="X386" s="7"/>
      <c r="Y386" s="7"/>
      <c r="Z386" s="42"/>
      <c r="AA386" s="42"/>
      <c r="AB386" s="42"/>
      <c r="AC386" s="42"/>
      <c r="AD386" s="32">
        <v>43973</v>
      </c>
      <c r="AE386" s="79"/>
    </row>
    <row r="387" spans="1:31" s="80" customFormat="1" x14ac:dyDescent="0.2">
      <c r="A387" s="30"/>
      <c r="B387" s="30"/>
      <c r="C387" s="18"/>
      <c r="D387" s="1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8"/>
      <c r="T387" s="7"/>
      <c r="U387" s="7"/>
      <c r="V387" s="7"/>
      <c r="W387" s="7"/>
      <c r="X387" s="7"/>
      <c r="Y387" s="7"/>
      <c r="Z387" s="42"/>
      <c r="AA387" s="42"/>
      <c r="AB387" s="42"/>
      <c r="AC387" s="42"/>
      <c r="AD387" s="32">
        <v>43974</v>
      </c>
      <c r="AE387" s="79"/>
    </row>
    <row r="388" spans="1:31" s="80" customFormat="1" x14ac:dyDescent="0.2">
      <c r="A388" s="30"/>
      <c r="B388" s="30"/>
      <c r="C388" s="18"/>
      <c r="D388" s="1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8"/>
      <c r="T388" s="7"/>
      <c r="U388" s="7"/>
      <c r="V388" s="7"/>
      <c r="W388" s="7"/>
      <c r="X388" s="7"/>
      <c r="Y388" s="7"/>
      <c r="Z388" s="42"/>
      <c r="AA388" s="42"/>
      <c r="AB388" s="42"/>
      <c r="AC388" s="42"/>
      <c r="AD388" s="32">
        <v>43975</v>
      </c>
      <c r="AE388" s="79"/>
    </row>
    <row r="389" spans="1:31" s="80" customFormat="1" x14ac:dyDescent="0.2">
      <c r="A389" s="30"/>
      <c r="B389" s="30"/>
      <c r="C389" s="18"/>
      <c r="D389" s="1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8"/>
      <c r="T389" s="7"/>
      <c r="U389" s="7"/>
      <c r="V389" s="7"/>
      <c r="W389" s="7"/>
      <c r="X389" s="7"/>
      <c r="Y389" s="7"/>
      <c r="Z389" s="42"/>
      <c r="AA389" s="42"/>
      <c r="AB389" s="42"/>
      <c r="AC389" s="42"/>
      <c r="AD389" s="32">
        <v>43976</v>
      </c>
      <c r="AE389" s="79"/>
    </row>
    <row r="390" spans="1:31" s="80" customFormat="1" x14ac:dyDescent="0.2">
      <c r="A390" s="30"/>
      <c r="B390" s="30"/>
      <c r="C390" s="18"/>
      <c r="D390" s="1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8"/>
      <c r="T390" s="7"/>
      <c r="U390" s="7"/>
      <c r="V390" s="7"/>
      <c r="W390" s="7"/>
      <c r="X390" s="7"/>
      <c r="Y390" s="7"/>
      <c r="Z390" s="42"/>
      <c r="AA390" s="42"/>
      <c r="AB390" s="42"/>
      <c r="AC390" s="42"/>
      <c r="AD390" s="32">
        <v>43977</v>
      </c>
      <c r="AE390" s="79"/>
    </row>
    <row r="391" spans="1:31" s="80" customFormat="1" x14ac:dyDescent="0.2">
      <c r="A391" s="30"/>
      <c r="B391" s="30"/>
      <c r="C391" s="18"/>
      <c r="D391" s="1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8"/>
      <c r="T391" s="7"/>
      <c r="U391" s="7"/>
      <c r="V391" s="7"/>
      <c r="W391" s="7"/>
      <c r="X391" s="7"/>
      <c r="Y391" s="7"/>
      <c r="Z391" s="42"/>
      <c r="AA391" s="42"/>
      <c r="AB391" s="42"/>
      <c r="AC391" s="42"/>
      <c r="AD391" s="32">
        <v>43978</v>
      </c>
      <c r="AE391" s="79"/>
    </row>
    <row r="392" spans="1:31" s="80" customFormat="1" x14ac:dyDescent="0.2">
      <c r="A392" s="30"/>
      <c r="B392" s="30"/>
      <c r="C392" s="18"/>
      <c r="D392" s="1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8"/>
      <c r="T392" s="7"/>
      <c r="U392" s="7"/>
      <c r="V392" s="7"/>
      <c r="W392" s="7"/>
      <c r="X392" s="7"/>
      <c r="Y392" s="7"/>
      <c r="Z392" s="42"/>
      <c r="AA392" s="42"/>
      <c r="AB392" s="42"/>
      <c r="AC392" s="42"/>
      <c r="AD392" s="32">
        <v>43979</v>
      </c>
      <c r="AE392" s="79"/>
    </row>
    <row r="393" spans="1:31" s="80" customFormat="1" x14ac:dyDescent="0.2">
      <c r="A393" s="30"/>
      <c r="B393" s="30"/>
      <c r="C393" s="18"/>
      <c r="D393" s="1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8"/>
      <c r="T393" s="7"/>
      <c r="U393" s="7"/>
      <c r="V393" s="7"/>
      <c r="W393" s="7"/>
      <c r="X393" s="7"/>
      <c r="Y393" s="7"/>
      <c r="Z393" s="42"/>
      <c r="AA393" s="42"/>
      <c r="AB393" s="42"/>
      <c r="AC393" s="42"/>
      <c r="AD393" s="32">
        <v>43980</v>
      </c>
      <c r="AE393" s="79"/>
    </row>
    <row r="394" spans="1:31" s="80" customFormat="1" x14ac:dyDescent="0.2">
      <c r="A394" s="30"/>
      <c r="B394" s="30"/>
      <c r="C394" s="18"/>
      <c r="D394" s="1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8"/>
      <c r="T394" s="7"/>
      <c r="U394" s="7"/>
      <c r="V394" s="7"/>
      <c r="W394" s="7"/>
      <c r="X394" s="7"/>
      <c r="Y394" s="7"/>
      <c r="Z394" s="42"/>
      <c r="AA394" s="42"/>
      <c r="AB394" s="42"/>
      <c r="AC394" s="42"/>
      <c r="AD394" s="32">
        <v>43981</v>
      </c>
      <c r="AE394" s="79"/>
    </row>
    <row r="395" spans="1:31" s="80" customFormat="1" x14ac:dyDescent="0.2">
      <c r="A395" s="30"/>
      <c r="B395" s="30"/>
      <c r="C395" s="18"/>
      <c r="D395" s="1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8"/>
      <c r="T395" s="7"/>
      <c r="U395" s="7"/>
      <c r="V395" s="7"/>
      <c r="W395" s="7"/>
      <c r="X395" s="7"/>
      <c r="Y395" s="7"/>
      <c r="Z395" s="42"/>
      <c r="AA395" s="42"/>
      <c r="AB395" s="42"/>
      <c r="AC395" s="42"/>
      <c r="AD395" s="32">
        <v>43982</v>
      </c>
      <c r="AE395" s="79"/>
    </row>
    <row r="396" spans="1:31" s="80" customFormat="1" x14ac:dyDescent="0.2">
      <c r="A396" s="30"/>
      <c r="B396" s="30"/>
      <c r="C396" s="18"/>
      <c r="D396" s="1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8"/>
      <c r="T396" s="7"/>
      <c r="U396" s="7"/>
      <c r="V396" s="7"/>
      <c r="W396" s="7"/>
      <c r="X396" s="7"/>
      <c r="Y396" s="7"/>
      <c r="Z396" s="42"/>
      <c r="AA396" s="42"/>
      <c r="AB396" s="42"/>
      <c r="AC396" s="42"/>
      <c r="AD396" s="32">
        <v>43983</v>
      </c>
      <c r="AE396" s="79"/>
    </row>
    <row r="397" spans="1:31" s="80" customFormat="1" x14ac:dyDescent="0.2">
      <c r="A397" s="30"/>
      <c r="B397" s="30"/>
      <c r="C397" s="18"/>
      <c r="D397" s="1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8"/>
      <c r="T397" s="7"/>
      <c r="U397" s="7"/>
      <c r="V397" s="7"/>
      <c r="W397" s="7"/>
      <c r="X397" s="7"/>
      <c r="Y397" s="7"/>
      <c r="Z397" s="42"/>
      <c r="AA397" s="42"/>
      <c r="AB397" s="42"/>
      <c r="AC397" s="42"/>
      <c r="AD397" s="32">
        <v>43984</v>
      </c>
      <c r="AE397" s="79"/>
    </row>
    <row r="398" spans="1:31" s="80" customFormat="1" x14ac:dyDescent="0.2">
      <c r="A398" s="30"/>
      <c r="B398" s="30"/>
      <c r="C398" s="18"/>
      <c r="D398" s="1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8"/>
      <c r="T398" s="7"/>
      <c r="U398" s="7"/>
      <c r="V398" s="7"/>
      <c r="W398" s="7"/>
      <c r="X398" s="7"/>
      <c r="Y398" s="7"/>
      <c r="Z398" s="42"/>
      <c r="AA398" s="42"/>
      <c r="AB398" s="42"/>
      <c r="AC398" s="42"/>
      <c r="AD398" s="32">
        <v>43985</v>
      </c>
      <c r="AE398" s="79"/>
    </row>
    <row r="399" spans="1:31" s="80" customFormat="1" x14ac:dyDescent="0.2">
      <c r="A399" s="30"/>
      <c r="B399" s="30"/>
      <c r="C399" s="18"/>
      <c r="D399" s="1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8"/>
      <c r="T399" s="7"/>
      <c r="U399" s="7"/>
      <c r="V399" s="7"/>
      <c r="W399" s="7"/>
      <c r="X399" s="7"/>
      <c r="Y399" s="7"/>
      <c r="Z399" s="42"/>
      <c r="AA399" s="42"/>
      <c r="AB399" s="42"/>
      <c r="AC399" s="42"/>
      <c r="AD399" s="32">
        <v>43986</v>
      </c>
      <c r="AE399" s="79"/>
    </row>
    <row r="400" spans="1:31" s="80" customFormat="1" x14ac:dyDescent="0.2">
      <c r="A400" s="30"/>
      <c r="B400" s="30"/>
      <c r="C400" s="18"/>
      <c r="D400" s="1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8"/>
      <c r="T400" s="7"/>
      <c r="U400" s="7"/>
      <c r="V400" s="7"/>
      <c r="W400" s="7"/>
      <c r="X400" s="7"/>
      <c r="Y400" s="7"/>
      <c r="Z400" s="42"/>
      <c r="AA400" s="42"/>
      <c r="AB400" s="42"/>
      <c r="AC400" s="42"/>
      <c r="AD400" s="32">
        <v>43987</v>
      </c>
      <c r="AE400" s="79"/>
    </row>
    <row r="401" spans="1:31" s="80" customFormat="1" x14ac:dyDescent="0.2">
      <c r="A401" s="30"/>
      <c r="B401" s="30"/>
      <c r="C401" s="18"/>
      <c r="D401" s="1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8"/>
      <c r="T401" s="7"/>
      <c r="U401" s="7"/>
      <c r="V401" s="7"/>
      <c r="W401" s="7"/>
      <c r="X401" s="7"/>
      <c r="Y401" s="7"/>
      <c r="Z401" s="42"/>
      <c r="AA401" s="42"/>
      <c r="AB401" s="42"/>
      <c r="AC401" s="42"/>
      <c r="AD401" s="32">
        <v>43988</v>
      </c>
      <c r="AE401" s="79"/>
    </row>
    <row r="402" spans="1:31" s="80" customFormat="1" x14ac:dyDescent="0.2">
      <c r="A402" s="30"/>
      <c r="B402" s="30"/>
      <c r="C402" s="18"/>
      <c r="D402" s="1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8"/>
      <c r="T402" s="7"/>
      <c r="U402" s="7"/>
      <c r="V402" s="7"/>
      <c r="W402" s="7"/>
      <c r="X402" s="7"/>
      <c r="Y402" s="7"/>
      <c r="Z402" s="42"/>
      <c r="AA402" s="42"/>
      <c r="AB402" s="42"/>
      <c r="AC402" s="42"/>
      <c r="AD402" s="32">
        <v>43989</v>
      </c>
      <c r="AE402" s="79"/>
    </row>
    <row r="403" spans="1:31" s="80" customFormat="1" x14ac:dyDescent="0.2">
      <c r="A403" s="30"/>
      <c r="B403" s="30"/>
      <c r="C403" s="18"/>
      <c r="D403" s="1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8"/>
      <c r="T403" s="7"/>
      <c r="U403" s="7"/>
      <c r="V403" s="7"/>
      <c r="W403" s="7"/>
      <c r="X403" s="7"/>
      <c r="Y403" s="7"/>
      <c r="Z403" s="42"/>
      <c r="AA403" s="42"/>
      <c r="AB403" s="42"/>
      <c r="AC403" s="42"/>
      <c r="AD403" s="32">
        <v>43990</v>
      </c>
      <c r="AE403" s="79"/>
    </row>
    <row r="404" spans="1:31" s="80" customFormat="1" x14ac:dyDescent="0.2">
      <c r="A404" s="30"/>
      <c r="B404" s="30"/>
      <c r="C404" s="18"/>
      <c r="D404" s="1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8"/>
      <c r="T404" s="7"/>
      <c r="U404" s="7"/>
      <c r="V404" s="7"/>
      <c r="W404" s="7"/>
      <c r="X404" s="7"/>
      <c r="Y404" s="7"/>
      <c r="Z404" s="42"/>
      <c r="AA404" s="42"/>
      <c r="AB404" s="42"/>
      <c r="AC404" s="42"/>
      <c r="AD404" s="32">
        <v>43991</v>
      </c>
      <c r="AE404" s="79"/>
    </row>
    <row r="405" spans="1:31" s="80" customFormat="1" x14ac:dyDescent="0.2">
      <c r="A405" s="30"/>
      <c r="B405" s="30"/>
      <c r="C405" s="18"/>
      <c r="D405" s="1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8"/>
      <c r="T405" s="7"/>
      <c r="U405" s="7"/>
      <c r="V405" s="7"/>
      <c r="W405" s="7"/>
      <c r="X405" s="7"/>
      <c r="Y405" s="7"/>
      <c r="Z405" s="42"/>
      <c r="AA405" s="42"/>
      <c r="AB405" s="42"/>
      <c r="AC405" s="42"/>
      <c r="AD405" s="32">
        <v>43992</v>
      </c>
      <c r="AE405" s="79"/>
    </row>
    <row r="406" spans="1:31" s="80" customFormat="1" x14ac:dyDescent="0.2">
      <c r="A406" s="30"/>
      <c r="B406" s="30"/>
      <c r="C406" s="18"/>
      <c r="D406" s="1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8"/>
      <c r="T406" s="7"/>
      <c r="U406" s="7"/>
      <c r="V406" s="7"/>
      <c r="W406" s="7"/>
      <c r="X406" s="7"/>
      <c r="Y406" s="7"/>
      <c r="Z406" s="42"/>
      <c r="AA406" s="42"/>
      <c r="AB406" s="42"/>
      <c r="AC406" s="42"/>
      <c r="AD406" s="32">
        <v>43993</v>
      </c>
      <c r="AE406" s="79"/>
    </row>
    <row r="407" spans="1:31" s="80" customFormat="1" x14ac:dyDescent="0.2">
      <c r="A407" s="30"/>
      <c r="B407" s="30"/>
      <c r="C407" s="18"/>
      <c r="D407" s="1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8"/>
      <c r="T407" s="7"/>
      <c r="U407" s="7"/>
      <c r="V407" s="7"/>
      <c r="W407" s="7"/>
      <c r="X407" s="7"/>
      <c r="Y407" s="7"/>
      <c r="Z407" s="42"/>
      <c r="AA407" s="42"/>
      <c r="AB407" s="42"/>
      <c r="AC407" s="42"/>
      <c r="AD407" s="32">
        <v>43994</v>
      </c>
      <c r="AE407" s="79"/>
    </row>
    <row r="408" spans="1:31" s="80" customFormat="1" x14ac:dyDescent="0.2">
      <c r="A408" s="30"/>
      <c r="B408" s="30"/>
      <c r="C408" s="18"/>
      <c r="D408" s="1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8"/>
      <c r="T408" s="7"/>
      <c r="U408" s="7"/>
      <c r="V408" s="7"/>
      <c r="W408" s="7"/>
      <c r="X408" s="7"/>
      <c r="Y408" s="7"/>
      <c r="Z408" s="42"/>
      <c r="AA408" s="42"/>
      <c r="AB408" s="42"/>
      <c r="AC408" s="42"/>
      <c r="AD408" s="32">
        <v>43995</v>
      </c>
      <c r="AE408" s="79"/>
    </row>
    <row r="409" spans="1:31" s="80" customFormat="1" x14ac:dyDescent="0.2">
      <c r="A409" s="30"/>
      <c r="B409" s="30"/>
      <c r="C409" s="18"/>
      <c r="D409" s="1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8"/>
      <c r="T409" s="7"/>
      <c r="U409" s="7"/>
      <c r="V409" s="7"/>
      <c r="W409" s="7"/>
      <c r="X409" s="7"/>
      <c r="Y409" s="7"/>
      <c r="Z409" s="42"/>
      <c r="AA409" s="42"/>
      <c r="AB409" s="42"/>
      <c r="AC409" s="42"/>
      <c r="AD409" s="32">
        <v>43996</v>
      </c>
      <c r="AE409" s="79"/>
    </row>
    <row r="410" spans="1:31" s="80" customFormat="1" x14ac:dyDescent="0.2">
      <c r="A410" s="30"/>
      <c r="B410" s="30"/>
      <c r="C410" s="18"/>
      <c r="D410" s="1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8"/>
      <c r="T410" s="7"/>
      <c r="U410" s="7"/>
      <c r="V410" s="7"/>
      <c r="W410" s="7"/>
      <c r="X410" s="7"/>
      <c r="Y410" s="7"/>
      <c r="Z410" s="42"/>
      <c r="AA410" s="42"/>
      <c r="AB410" s="42"/>
      <c r="AC410" s="42"/>
      <c r="AD410" s="32">
        <v>43997</v>
      </c>
      <c r="AE410" s="79"/>
    </row>
    <row r="411" spans="1:31" s="80" customFormat="1" x14ac:dyDescent="0.2">
      <c r="A411" s="30"/>
      <c r="B411" s="30"/>
      <c r="C411" s="18"/>
      <c r="D411" s="1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8"/>
      <c r="T411" s="7"/>
      <c r="U411" s="7"/>
      <c r="V411" s="7"/>
      <c r="W411" s="7"/>
      <c r="X411" s="7"/>
      <c r="Y411" s="7"/>
      <c r="Z411" s="42"/>
      <c r="AA411" s="42"/>
      <c r="AB411" s="42"/>
      <c r="AC411" s="42"/>
      <c r="AD411" s="32">
        <v>43998</v>
      </c>
      <c r="AE411" s="79"/>
    </row>
    <row r="412" spans="1:31" s="80" customFormat="1" x14ac:dyDescent="0.2">
      <c r="A412" s="30"/>
      <c r="B412" s="30"/>
      <c r="C412" s="18"/>
      <c r="D412" s="1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8"/>
      <c r="T412" s="7"/>
      <c r="U412" s="7"/>
      <c r="V412" s="7"/>
      <c r="W412" s="7"/>
      <c r="X412" s="7"/>
      <c r="Y412" s="7"/>
      <c r="Z412" s="42"/>
      <c r="AA412" s="42"/>
      <c r="AB412" s="42"/>
      <c r="AC412" s="42"/>
      <c r="AD412" s="32">
        <v>43999</v>
      </c>
      <c r="AE412" s="79"/>
    </row>
    <row r="413" spans="1:31" s="80" customFormat="1" x14ac:dyDescent="0.2">
      <c r="A413" s="30"/>
      <c r="B413" s="30"/>
      <c r="C413" s="18"/>
      <c r="D413" s="1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8"/>
      <c r="T413" s="7"/>
      <c r="U413" s="7"/>
      <c r="V413" s="7"/>
      <c r="W413" s="7"/>
      <c r="X413" s="7"/>
      <c r="Y413" s="7"/>
      <c r="Z413" s="42"/>
      <c r="AA413" s="42"/>
      <c r="AB413" s="42"/>
      <c r="AC413" s="42"/>
      <c r="AD413" s="32">
        <v>44000</v>
      </c>
      <c r="AE413" s="79"/>
    </row>
    <row r="414" spans="1:31" x14ac:dyDescent="0.2">
      <c r="Z414" s="42"/>
      <c r="AA414" s="42"/>
      <c r="AB414" s="42"/>
      <c r="AC414" s="42"/>
      <c r="AD414" s="32">
        <v>44001</v>
      </c>
    </row>
    <row r="415" spans="1:31" s="80" customFormat="1" x14ac:dyDescent="0.2">
      <c r="A415" s="30"/>
      <c r="B415" s="30"/>
      <c r="C415" s="18"/>
      <c r="D415" s="1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8"/>
      <c r="T415" s="7"/>
      <c r="U415" s="7"/>
      <c r="V415" s="7"/>
      <c r="W415" s="7"/>
      <c r="X415" s="7"/>
      <c r="Y415" s="7"/>
      <c r="Z415" s="42"/>
      <c r="AA415" s="42"/>
      <c r="AB415" s="42"/>
      <c r="AC415" s="42"/>
      <c r="AD415" s="32">
        <v>44002</v>
      </c>
      <c r="AE415" s="79"/>
    </row>
    <row r="416" spans="1:31" s="80" customFormat="1" x14ac:dyDescent="0.2">
      <c r="A416" s="30"/>
      <c r="B416" s="30"/>
      <c r="C416" s="18"/>
      <c r="D416" s="1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8"/>
      <c r="T416" s="7"/>
      <c r="U416" s="7"/>
      <c r="V416" s="7"/>
      <c r="W416" s="7"/>
      <c r="X416" s="7"/>
      <c r="Y416" s="7"/>
      <c r="Z416" s="42"/>
      <c r="AA416" s="42"/>
      <c r="AB416" s="42"/>
      <c r="AC416" s="42"/>
      <c r="AD416" s="32">
        <v>44003</v>
      </c>
      <c r="AE416" s="79"/>
    </row>
    <row r="417" spans="1:31" s="80" customFormat="1" x14ac:dyDescent="0.2">
      <c r="A417" s="30"/>
      <c r="B417" s="30"/>
      <c r="C417" s="18"/>
      <c r="D417" s="1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8"/>
      <c r="T417" s="7"/>
      <c r="U417" s="7"/>
      <c r="V417" s="7"/>
      <c r="W417" s="7"/>
      <c r="X417" s="7"/>
      <c r="Y417" s="7"/>
      <c r="Z417" s="42"/>
      <c r="AA417" s="42"/>
      <c r="AB417" s="42"/>
      <c r="AC417" s="17"/>
      <c r="AD417" s="32">
        <v>44004</v>
      </c>
      <c r="AE417" s="79"/>
    </row>
    <row r="418" spans="1:31" s="80" customFormat="1" x14ac:dyDescent="0.2">
      <c r="A418" s="30"/>
      <c r="B418" s="30"/>
      <c r="C418" s="18"/>
      <c r="D418" s="1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8"/>
      <c r="T418" s="7"/>
      <c r="U418" s="7"/>
      <c r="V418" s="7"/>
      <c r="W418" s="7"/>
      <c r="X418" s="7"/>
      <c r="Y418" s="7"/>
      <c r="Z418" s="42"/>
      <c r="AA418" s="42"/>
      <c r="AB418" s="42"/>
      <c r="AC418" s="17"/>
      <c r="AD418" s="32">
        <v>44005</v>
      </c>
      <c r="AE418" s="79"/>
    </row>
    <row r="419" spans="1:31" s="80" customFormat="1" x14ac:dyDescent="0.2">
      <c r="A419" s="30"/>
      <c r="B419" s="30"/>
      <c r="C419" s="18"/>
      <c r="D419" s="1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8"/>
      <c r="T419" s="7"/>
      <c r="U419" s="7"/>
      <c r="V419" s="7"/>
      <c r="W419" s="7"/>
      <c r="X419" s="7"/>
      <c r="Y419" s="7"/>
      <c r="Z419" s="42"/>
      <c r="AA419" s="42"/>
      <c r="AB419" s="42"/>
      <c r="AC419" s="17"/>
      <c r="AD419" s="32">
        <v>44006</v>
      </c>
      <c r="AE419" s="79"/>
    </row>
    <row r="420" spans="1:31" x14ac:dyDescent="0.2">
      <c r="Z420" s="42"/>
      <c r="AD420" s="32">
        <v>44007</v>
      </c>
    </row>
    <row r="421" spans="1:31" x14ac:dyDescent="0.2">
      <c r="AD421" s="32">
        <v>44008</v>
      </c>
    </row>
    <row r="422" spans="1:31" x14ac:dyDescent="0.2">
      <c r="AD422" s="32">
        <v>44009</v>
      </c>
    </row>
    <row r="423" spans="1:31" x14ac:dyDescent="0.2">
      <c r="AD423" s="32">
        <v>44010</v>
      </c>
    </row>
    <row r="424" spans="1:31" x14ac:dyDescent="0.2">
      <c r="AD424" s="32">
        <v>44011</v>
      </c>
    </row>
    <row r="425" spans="1:31" x14ac:dyDescent="0.2">
      <c r="AD425" s="32">
        <v>44012</v>
      </c>
    </row>
  </sheetData>
  <sheetProtection selectLockedCells="1" selectUnlockedCells="1"/>
  <autoFilter ref="Z3:AC425" xr:uid="{00000000-0009-0000-0000-000001000000}"/>
  <mergeCells count="22">
    <mergeCell ref="K12:L12"/>
    <mergeCell ref="C7:E7"/>
    <mergeCell ref="C8:E8"/>
    <mergeCell ref="C9:E9"/>
    <mergeCell ref="C10:E10"/>
    <mergeCell ref="H12:I12"/>
    <mergeCell ref="H13:I13"/>
    <mergeCell ref="K13:L13"/>
    <mergeCell ref="H14:I14"/>
    <mergeCell ref="K14:L14"/>
    <mergeCell ref="H15:I15"/>
    <mergeCell ref="K15:L15"/>
    <mergeCell ref="H19:I19"/>
    <mergeCell ref="K19:L19"/>
    <mergeCell ref="H20:I20"/>
    <mergeCell ref="K20:L20"/>
    <mergeCell ref="H16:I16"/>
    <mergeCell ref="K16:L16"/>
    <mergeCell ref="H17:I17"/>
    <mergeCell ref="K17:L17"/>
    <mergeCell ref="H18:I18"/>
    <mergeCell ref="K18:L18"/>
  </mergeCells>
  <dataValidations count="12">
    <dataValidation type="list" allowBlank="1" showInputMessage="1" showErrorMessage="1" sqref="B13:B20" xr:uid="{00000000-0002-0000-0100-000000000000}">
      <formula1>IF($C$7="Tax Levy", Tax_Levy, IF($C$7="IFR", IFR, $Z$5:$Z$16))</formula1>
    </dataValidation>
    <dataValidation type="list" allowBlank="1" showInputMessage="1" showErrorMessage="1" sqref="C10:E10" xr:uid="{00000000-0002-0000-0100-000001000000}">
      <formula1>$AC$4:$AC$7</formula1>
    </dataValidation>
    <dataValidation type="list" allowBlank="1" showInputMessage="1" showErrorMessage="1" sqref="AC196:AC197 AC193:AC194 AC199:AC200 AC187:AC188 AC190:AC191" xr:uid="{00000000-0002-0000-0100-000002000000}">
      <formula1>INDIRECT(SUBSTITUTE(#REF!," ","_"))</formula1>
    </dataValidation>
    <dataValidation type="list" allowBlank="1" showInputMessage="1" showErrorMessage="1" sqref="AC36:AC38" xr:uid="{00000000-0002-0000-0100-000003000000}">
      <formula1>#REF!</formula1>
    </dataValidation>
    <dataValidation type="list" allowBlank="1" showInputMessage="1" showErrorMessage="1" sqref="C13" xr:uid="{00000000-0002-0000-0100-000004000000}">
      <formula1>$Z$4:$Z$15</formula1>
    </dataValidation>
    <dataValidation type="list" allowBlank="1" showInputMessage="1" showErrorMessage="1" sqref="K7" xr:uid="{00000000-0002-0000-0100-000005000000}">
      <formula1>$AD$4:$AD$425</formula1>
    </dataValidation>
    <dataValidation type="list" allowBlank="1" showInputMessage="1" showErrorMessage="1" sqref="E13:E20" xr:uid="{00000000-0002-0000-0100-000006000000}">
      <formula1>IF($C$7="Tax Levy", INDIRECT(SUBSTITUTE($B13, " ", "_")), IF($C$7="IFR", INDIRECT(SUBSTITUTE($B13, " ", "_")), IF($C$7="Non Tax-Levy",INDIRECT(SUBSTITUTE($B13," ", "_")))))</formula1>
    </dataValidation>
    <dataValidation type="list" allowBlank="1" showInputMessage="1" showErrorMessage="1" sqref="C7:E7" xr:uid="{00000000-0002-0000-0100-000007000000}">
      <formula1>$V$4:$V$7</formula1>
    </dataValidation>
    <dataValidation type="list" allowBlank="1" showInputMessage="1" showErrorMessage="1" sqref="G13:G20" xr:uid="{00000000-0002-0000-0100-000008000000}">
      <formula1>$AA$4:$AA$10</formula1>
    </dataValidation>
    <dataValidation type="list" allowBlank="1" showInputMessage="1" showErrorMessage="1" sqref="C9:E9" xr:uid="{00000000-0002-0000-0100-000009000000}">
      <formula1>$X$4:$X$7</formula1>
    </dataValidation>
    <dataValidation type="list" showInputMessage="1" showErrorMessage="1" sqref="F14:F20" xr:uid="{00000000-0002-0000-0100-00000A000000}">
      <formula1>IF($C$7="Tax Levy",#REF!, INDIRECT(SUBSTITUTE( $E14, " ", "_")))</formula1>
    </dataValidation>
    <dataValidation type="list" allowBlank="1" showInputMessage="1" showErrorMessage="1" sqref="F13" xr:uid="{00000000-0002-0000-0100-00000B000000}">
      <formula1>IF($C$7="Tax Levy",#REF!, INDIRECT(SUBSTITUTE( $E13, " ", "_")))</formula1>
    </dataValidation>
  </dataValidations>
  <hyperlinks>
    <hyperlink ref="J1" r:id="rId1" xr:uid="{00000000-0004-0000-0100-000000000000}"/>
  </hyperlinks>
  <printOptions horizontalCentered="1"/>
  <pageMargins left="0" right="0" top="0.65" bottom="0.69" header="0.44" footer="0.5"/>
  <pageSetup scale="50" orientation="landscape" r:id="rId2"/>
  <headerFooter alignWithMargins="0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6B61-0D36-4BD6-A7A5-A69AF9B6492A}">
  <dimension ref="A1:U141"/>
  <sheetViews>
    <sheetView workbookViewId="0">
      <selection activeCell="E2" sqref="E2"/>
    </sheetView>
  </sheetViews>
  <sheetFormatPr defaultRowHeight="12.75" x14ac:dyDescent="0.2"/>
  <cols>
    <col min="1" max="1" width="14.42578125" bestFit="1" customWidth="1"/>
    <col min="2" max="2" width="15.140625" bestFit="1" customWidth="1"/>
    <col min="3" max="3" width="68.5703125" bestFit="1" customWidth="1"/>
    <col min="4" max="4" width="12.5703125" bestFit="1" customWidth="1"/>
    <col min="5" max="5" width="36.140625" bestFit="1" customWidth="1"/>
    <col min="6" max="6" width="17.5703125" bestFit="1" customWidth="1"/>
    <col min="7" max="7" width="22.7109375" bestFit="1" customWidth="1"/>
    <col min="8" max="8" width="30.85546875" bestFit="1" customWidth="1"/>
    <col min="9" max="9" width="24.5703125" bestFit="1" customWidth="1"/>
    <col min="10" max="10" width="28.5703125" bestFit="1" customWidth="1"/>
    <col min="11" max="11" width="16" bestFit="1" customWidth="1"/>
    <col min="12" max="12" width="27.28515625" bestFit="1" customWidth="1"/>
    <col min="13" max="13" width="21.42578125" bestFit="1" customWidth="1"/>
    <col min="14" max="14" width="27.5703125" bestFit="1" customWidth="1"/>
    <col min="15" max="15" width="39.42578125" bestFit="1" customWidth="1"/>
    <col min="16" max="16" width="33.85546875" bestFit="1" customWidth="1"/>
    <col min="17" max="17" width="13.28515625" bestFit="1" customWidth="1"/>
    <col min="18" max="18" width="21.42578125" bestFit="1" customWidth="1"/>
    <col min="19" max="19" width="32.28515625" bestFit="1" customWidth="1"/>
    <col min="20" max="20" width="14.85546875" bestFit="1" customWidth="1"/>
    <col min="21" max="21" width="27.42578125" bestFit="1" customWidth="1"/>
  </cols>
  <sheetData>
    <row r="1" spans="1:21" x14ac:dyDescent="0.2">
      <c r="A1" t="s">
        <v>94</v>
      </c>
      <c r="B1" t="s">
        <v>95</v>
      </c>
      <c r="C1" t="s">
        <v>96</v>
      </c>
      <c r="D1" t="s">
        <v>97</v>
      </c>
      <c r="E1" t="s">
        <v>98</v>
      </c>
      <c r="F1" t="s">
        <v>741</v>
      </c>
      <c r="G1" t="s">
        <v>107</v>
      </c>
      <c r="H1" t="s">
        <v>108</v>
      </c>
      <c r="I1" t="s">
        <v>737</v>
      </c>
      <c r="J1" t="s">
        <v>106</v>
      </c>
      <c r="K1" t="s">
        <v>736</v>
      </c>
      <c r="L1" t="s">
        <v>105</v>
      </c>
      <c r="M1" t="s">
        <v>735</v>
      </c>
      <c r="N1" t="s">
        <v>104</v>
      </c>
      <c r="O1" t="s">
        <v>101</v>
      </c>
      <c r="P1" t="s">
        <v>100</v>
      </c>
      <c r="Q1" t="s">
        <v>739</v>
      </c>
      <c r="R1" t="s">
        <v>102</v>
      </c>
      <c r="S1" t="s">
        <v>99</v>
      </c>
      <c r="T1" t="s">
        <v>1014</v>
      </c>
      <c r="U1" t="s">
        <v>103</v>
      </c>
    </row>
    <row r="2" spans="1:21" x14ac:dyDescent="0.2">
      <c r="A2" t="s">
        <v>66</v>
      </c>
      <c r="B2" t="s">
        <v>191</v>
      </c>
      <c r="C2" t="s">
        <v>661</v>
      </c>
      <c r="D2" t="s">
        <v>110</v>
      </c>
      <c r="E2" t="s">
        <v>662</v>
      </c>
      <c r="F2" t="s">
        <v>742</v>
      </c>
      <c r="G2" t="s">
        <v>119</v>
      </c>
      <c r="I2" t="s">
        <v>120</v>
      </c>
      <c r="J2" t="s">
        <v>118</v>
      </c>
      <c r="K2" t="s">
        <v>117</v>
      </c>
      <c r="M2" t="s">
        <v>126</v>
      </c>
      <c r="N2" t="s">
        <v>125</v>
      </c>
      <c r="O2" t="s">
        <v>664</v>
      </c>
      <c r="P2" t="s">
        <v>663</v>
      </c>
      <c r="Q2" t="s">
        <v>743</v>
      </c>
      <c r="R2" t="s">
        <v>154</v>
      </c>
      <c r="S2" t="s">
        <v>663</v>
      </c>
      <c r="T2" t="s">
        <v>742</v>
      </c>
      <c r="U2" t="s">
        <v>155</v>
      </c>
    </row>
    <row r="3" spans="1:21" hidden="1" x14ac:dyDescent="0.2">
      <c r="A3" t="s">
        <v>66</v>
      </c>
      <c r="B3" t="s">
        <v>77</v>
      </c>
      <c r="C3" t="s">
        <v>109</v>
      </c>
      <c r="D3" t="s">
        <v>110</v>
      </c>
      <c r="E3" t="s">
        <v>111</v>
      </c>
      <c r="F3" t="s">
        <v>744</v>
      </c>
      <c r="G3" t="s">
        <v>119</v>
      </c>
      <c r="I3" t="s">
        <v>120</v>
      </c>
      <c r="J3" t="s">
        <v>118</v>
      </c>
      <c r="K3" t="s">
        <v>117</v>
      </c>
      <c r="M3" t="s">
        <v>116</v>
      </c>
      <c r="N3" t="s">
        <v>115</v>
      </c>
      <c r="O3" t="s">
        <v>109</v>
      </c>
      <c r="P3" t="s">
        <v>112</v>
      </c>
      <c r="Q3" t="s">
        <v>745</v>
      </c>
      <c r="R3" t="s">
        <v>113</v>
      </c>
      <c r="S3" t="s">
        <v>112</v>
      </c>
      <c r="T3" t="s">
        <v>744</v>
      </c>
      <c r="U3" t="s">
        <v>114</v>
      </c>
    </row>
    <row r="4" spans="1:21" hidden="1" x14ac:dyDescent="0.2">
      <c r="A4" t="s">
        <v>66</v>
      </c>
      <c r="B4" t="s">
        <v>77</v>
      </c>
      <c r="C4" t="s">
        <v>109</v>
      </c>
      <c r="D4" t="s">
        <v>110</v>
      </c>
      <c r="E4" t="s">
        <v>111</v>
      </c>
      <c r="F4" t="s">
        <v>746</v>
      </c>
      <c r="G4" t="s">
        <v>119</v>
      </c>
      <c r="I4" t="s">
        <v>120</v>
      </c>
      <c r="J4" t="s">
        <v>118</v>
      </c>
      <c r="K4" t="s">
        <v>117</v>
      </c>
      <c r="M4" t="s">
        <v>116</v>
      </c>
      <c r="N4" t="s">
        <v>115</v>
      </c>
      <c r="O4" t="s">
        <v>109</v>
      </c>
      <c r="P4" t="s">
        <v>112</v>
      </c>
      <c r="Q4" t="s">
        <v>745</v>
      </c>
      <c r="R4" t="s">
        <v>121</v>
      </c>
      <c r="S4" t="s">
        <v>112</v>
      </c>
      <c r="T4" t="s">
        <v>746</v>
      </c>
      <c r="U4" t="s">
        <v>122</v>
      </c>
    </row>
    <row r="5" spans="1:21" hidden="1" x14ac:dyDescent="0.2">
      <c r="A5" t="s">
        <v>70</v>
      </c>
      <c r="B5" t="s">
        <v>79</v>
      </c>
      <c r="C5" t="s">
        <v>127</v>
      </c>
      <c r="D5" t="s">
        <v>128</v>
      </c>
      <c r="E5" t="s">
        <v>129</v>
      </c>
      <c r="F5" t="s">
        <v>747</v>
      </c>
      <c r="G5" t="s">
        <v>119</v>
      </c>
      <c r="I5" t="s">
        <v>133</v>
      </c>
      <c r="J5" t="s">
        <v>118</v>
      </c>
      <c r="K5" t="s">
        <v>117</v>
      </c>
      <c r="M5" t="s">
        <v>120</v>
      </c>
      <c r="O5" t="s">
        <v>127</v>
      </c>
      <c r="P5" t="s">
        <v>130</v>
      </c>
      <c r="Q5" t="s">
        <v>748</v>
      </c>
      <c r="R5" t="s">
        <v>131</v>
      </c>
      <c r="S5" t="s">
        <v>130</v>
      </c>
      <c r="T5" t="s">
        <v>747</v>
      </c>
      <c r="U5" t="s">
        <v>132</v>
      </c>
    </row>
    <row r="6" spans="1:21" hidden="1" x14ac:dyDescent="0.2">
      <c r="A6" t="s">
        <v>66</v>
      </c>
      <c r="B6" t="s">
        <v>134</v>
      </c>
      <c r="C6" t="s">
        <v>134</v>
      </c>
      <c r="D6" t="s">
        <v>110</v>
      </c>
      <c r="E6" t="s">
        <v>135</v>
      </c>
      <c r="F6" t="s">
        <v>749</v>
      </c>
      <c r="G6" t="s">
        <v>119</v>
      </c>
      <c r="I6" t="s">
        <v>141</v>
      </c>
      <c r="J6" t="s">
        <v>118</v>
      </c>
      <c r="K6" t="s">
        <v>117</v>
      </c>
      <c r="M6" t="s">
        <v>140</v>
      </c>
      <c r="N6" t="s">
        <v>139</v>
      </c>
      <c r="O6" t="s">
        <v>134</v>
      </c>
      <c r="P6" t="s">
        <v>136</v>
      </c>
      <c r="Q6" t="s">
        <v>750</v>
      </c>
      <c r="R6" t="s">
        <v>137</v>
      </c>
      <c r="S6" t="s">
        <v>136</v>
      </c>
      <c r="T6" t="s">
        <v>749</v>
      </c>
      <c r="U6" t="s">
        <v>138</v>
      </c>
    </row>
    <row r="7" spans="1:21" hidden="1" x14ac:dyDescent="0.2">
      <c r="A7" t="s">
        <v>66</v>
      </c>
      <c r="B7" t="s">
        <v>81</v>
      </c>
      <c r="C7" t="s">
        <v>142</v>
      </c>
      <c r="D7" t="s">
        <v>110</v>
      </c>
      <c r="E7" t="s">
        <v>143</v>
      </c>
      <c r="F7" t="s">
        <v>751</v>
      </c>
      <c r="G7" t="s">
        <v>119</v>
      </c>
      <c r="I7" t="s">
        <v>120</v>
      </c>
      <c r="J7" t="s">
        <v>118</v>
      </c>
      <c r="K7" t="s">
        <v>117</v>
      </c>
      <c r="M7" t="s">
        <v>140</v>
      </c>
      <c r="N7" t="s">
        <v>139</v>
      </c>
      <c r="O7" t="s">
        <v>91</v>
      </c>
      <c r="P7" t="s">
        <v>144</v>
      </c>
      <c r="Q7" t="s">
        <v>752</v>
      </c>
      <c r="R7" t="s">
        <v>131</v>
      </c>
      <c r="S7" t="s">
        <v>144</v>
      </c>
      <c r="T7" t="s">
        <v>751</v>
      </c>
      <c r="U7" t="s">
        <v>132</v>
      </c>
    </row>
    <row r="8" spans="1:21" hidden="1" x14ac:dyDescent="0.2">
      <c r="A8" t="s">
        <v>66</v>
      </c>
      <c r="B8" t="s">
        <v>85</v>
      </c>
      <c r="C8" t="s">
        <v>145</v>
      </c>
      <c r="D8" t="s">
        <v>110</v>
      </c>
      <c r="E8" t="s">
        <v>146</v>
      </c>
      <c r="F8" t="s">
        <v>753</v>
      </c>
      <c r="G8" t="s">
        <v>119</v>
      </c>
      <c r="I8" t="s">
        <v>120</v>
      </c>
      <c r="J8" t="s">
        <v>118</v>
      </c>
      <c r="K8" t="s">
        <v>117</v>
      </c>
      <c r="M8" t="s">
        <v>116</v>
      </c>
      <c r="N8" t="s">
        <v>115</v>
      </c>
      <c r="O8" t="s">
        <v>148</v>
      </c>
      <c r="P8" t="s">
        <v>147</v>
      </c>
      <c r="Q8" t="s">
        <v>754</v>
      </c>
      <c r="R8" t="s">
        <v>149</v>
      </c>
      <c r="S8" t="s">
        <v>147</v>
      </c>
      <c r="T8" t="s">
        <v>753</v>
      </c>
      <c r="U8" t="s">
        <v>150</v>
      </c>
    </row>
    <row r="9" spans="1:21" hidden="1" x14ac:dyDescent="0.2">
      <c r="A9" t="s">
        <v>66</v>
      </c>
      <c r="B9" t="s">
        <v>87</v>
      </c>
      <c r="C9" t="s">
        <v>151</v>
      </c>
      <c r="D9" t="s">
        <v>110</v>
      </c>
      <c r="E9" t="s">
        <v>152</v>
      </c>
      <c r="F9" t="s">
        <v>755</v>
      </c>
      <c r="G9" t="s">
        <v>119</v>
      </c>
      <c r="I9" t="s">
        <v>120</v>
      </c>
      <c r="J9" t="s">
        <v>118</v>
      </c>
      <c r="K9" t="s">
        <v>117</v>
      </c>
      <c r="M9" t="s">
        <v>116</v>
      </c>
      <c r="N9" t="s">
        <v>115</v>
      </c>
      <c r="O9" t="s">
        <v>151</v>
      </c>
      <c r="P9" t="s">
        <v>153</v>
      </c>
      <c r="Q9" t="s">
        <v>756</v>
      </c>
      <c r="R9" t="s">
        <v>154</v>
      </c>
      <c r="S9" t="s">
        <v>153</v>
      </c>
      <c r="T9" t="s">
        <v>755</v>
      </c>
      <c r="U9" t="s">
        <v>155</v>
      </c>
    </row>
    <row r="10" spans="1:21" hidden="1" x14ac:dyDescent="0.2">
      <c r="A10" t="s">
        <v>66</v>
      </c>
      <c r="B10" t="s">
        <v>87</v>
      </c>
      <c r="C10" t="s">
        <v>156</v>
      </c>
      <c r="D10" t="s">
        <v>110</v>
      </c>
      <c r="E10" t="s">
        <v>157</v>
      </c>
      <c r="F10" t="s">
        <v>757</v>
      </c>
      <c r="G10" t="s">
        <v>119</v>
      </c>
      <c r="I10" t="s">
        <v>120</v>
      </c>
      <c r="J10" t="s">
        <v>118</v>
      </c>
      <c r="K10" t="s">
        <v>117</v>
      </c>
      <c r="M10" t="s">
        <v>116</v>
      </c>
      <c r="N10" t="s">
        <v>115</v>
      </c>
      <c r="O10" t="s">
        <v>156</v>
      </c>
      <c r="P10" t="s">
        <v>158</v>
      </c>
      <c r="Q10" t="s">
        <v>758</v>
      </c>
      <c r="R10" t="s">
        <v>154</v>
      </c>
      <c r="S10" t="s">
        <v>158</v>
      </c>
      <c r="T10" t="s">
        <v>757</v>
      </c>
      <c r="U10" t="s">
        <v>155</v>
      </c>
    </row>
    <row r="11" spans="1:21" hidden="1" x14ac:dyDescent="0.2">
      <c r="A11" t="s">
        <v>66</v>
      </c>
      <c r="B11" t="s">
        <v>90</v>
      </c>
      <c r="C11" t="s">
        <v>159</v>
      </c>
      <c r="D11" t="s">
        <v>110</v>
      </c>
      <c r="E11" t="s">
        <v>160</v>
      </c>
      <c r="F11" t="s">
        <v>759</v>
      </c>
      <c r="G11" t="s">
        <v>119</v>
      </c>
      <c r="I11" t="s">
        <v>120</v>
      </c>
      <c r="J11" t="s">
        <v>118</v>
      </c>
      <c r="K11" t="s">
        <v>117</v>
      </c>
      <c r="M11" t="s">
        <v>126</v>
      </c>
      <c r="N11" t="s">
        <v>125</v>
      </c>
      <c r="O11" t="s">
        <v>162</v>
      </c>
      <c r="P11" t="s">
        <v>161</v>
      </c>
      <c r="Q11" t="s">
        <v>760</v>
      </c>
      <c r="R11" t="s">
        <v>154</v>
      </c>
      <c r="S11" t="s">
        <v>161</v>
      </c>
      <c r="T11" t="s">
        <v>759</v>
      </c>
      <c r="U11" t="s">
        <v>155</v>
      </c>
    </row>
    <row r="12" spans="1:21" hidden="1" x14ac:dyDescent="0.2">
      <c r="A12" t="s">
        <v>66</v>
      </c>
      <c r="B12" t="s">
        <v>90</v>
      </c>
      <c r="C12" t="s">
        <v>163</v>
      </c>
      <c r="D12" t="s">
        <v>110</v>
      </c>
      <c r="E12" t="s">
        <v>164</v>
      </c>
      <c r="F12" t="s">
        <v>761</v>
      </c>
      <c r="G12" t="s">
        <v>119</v>
      </c>
      <c r="I12" t="s">
        <v>120</v>
      </c>
      <c r="J12" t="s">
        <v>118</v>
      </c>
      <c r="K12" t="s">
        <v>117</v>
      </c>
      <c r="M12" t="s">
        <v>126</v>
      </c>
      <c r="N12" t="s">
        <v>125</v>
      </c>
      <c r="O12" t="s">
        <v>166</v>
      </c>
      <c r="P12" t="s">
        <v>165</v>
      </c>
      <c r="Q12" t="s">
        <v>762</v>
      </c>
      <c r="R12" t="s">
        <v>154</v>
      </c>
      <c r="S12" t="s">
        <v>165</v>
      </c>
      <c r="T12" t="s">
        <v>761</v>
      </c>
      <c r="U12" t="s">
        <v>155</v>
      </c>
    </row>
    <row r="13" spans="1:21" hidden="1" x14ac:dyDescent="0.2">
      <c r="A13" t="s">
        <v>66</v>
      </c>
      <c r="B13" t="s">
        <v>77</v>
      </c>
      <c r="C13" t="s">
        <v>167</v>
      </c>
      <c r="D13" t="s">
        <v>110</v>
      </c>
      <c r="E13" t="s">
        <v>168</v>
      </c>
      <c r="F13" t="s">
        <v>763</v>
      </c>
      <c r="G13" t="s">
        <v>119</v>
      </c>
      <c r="I13" t="s">
        <v>120</v>
      </c>
      <c r="J13" t="s">
        <v>118</v>
      </c>
      <c r="K13" t="s">
        <v>117</v>
      </c>
      <c r="M13" t="s">
        <v>116</v>
      </c>
      <c r="O13" t="s">
        <v>170</v>
      </c>
      <c r="P13" t="s">
        <v>169</v>
      </c>
      <c r="Q13" t="s">
        <v>764</v>
      </c>
      <c r="R13" t="s">
        <v>121</v>
      </c>
      <c r="S13" t="s">
        <v>169</v>
      </c>
      <c r="T13" t="s">
        <v>763</v>
      </c>
      <c r="U13" t="s">
        <v>122</v>
      </c>
    </row>
    <row r="14" spans="1:21" hidden="1" x14ac:dyDescent="0.2">
      <c r="A14" t="s">
        <v>66</v>
      </c>
      <c r="B14" t="s">
        <v>77</v>
      </c>
      <c r="C14" t="s">
        <v>171</v>
      </c>
      <c r="D14" t="s">
        <v>110</v>
      </c>
      <c r="E14" t="s">
        <v>172</v>
      </c>
      <c r="F14" t="s">
        <v>765</v>
      </c>
      <c r="G14" t="s">
        <v>119</v>
      </c>
      <c r="I14" t="s">
        <v>120</v>
      </c>
      <c r="J14" t="s">
        <v>118</v>
      </c>
      <c r="K14" t="s">
        <v>117</v>
      </c>
      <c r="M14" t="s">
        <v>126</v>
      </c>
      <c r="O14" t="s">
        <v>174</v>
      </c>
      <c r="P14" t="s">
        <v>173</v>
      </c>
      <c r="Q14" t="s">
        <v>766</v>
      </c>
      <c r="R14" t="s">
        <v>175</v>
      </c>
      <c r="S14" t="s">
        <v>173</v>
      </c>
      <c r="T14" t="s">
        <v>765</v>
      </c>
      <c r="U14" t="s">
        <v>176</v>
      </c>
    </row>
    <row r="15" spans="1:21" hidden="1" x14ac:dyDescent="0.2">
      <c r="A15" t="s">
        <v>66</v>
      </c>
      <c r="B15" t="s">
        <v>89</v>
      </c>
      <c r="C15" t="s">
        <v>89</v>
      </c>
      <c r="D15" t="s">
        <v>110</v>
      </c>
      <c r="E15" t="s">
        <v>177</v>
      </c>
      <c r="F15" t="s">
        <v>767</v>
      </c>
      <c r="G15" t="s">
        <v>119</v>
      </c>
      <c r="I15" t="s">
        <v>120</v>
      </c>
      <c r="J15" t="s">
        <v>118</v>
      </c>
      <c r="K15" t="s">
        <v>117</v>
      </c>
      <c r="M15" t="s">
        <v>126</v>
      </c>
      <c r="O15" t="s">
        <v>89</v>
      </c>
      <c r="P15" t="s">
        <v>178</v>
      </c>
      <c r="Q15" t="s">
        <v>768</v>
      </c>
      <c r="R15" t="s">
        <v>179</v>
      </c>
      <c r="S15" t="s">
        <v>178</v>
      </c>
      <c r="T15" t="s">
        <v>767</v>
      </c>
      <c r="U15" t="s">
        <v>89</v>
      </c>
    </row>
    <row r="16" spans="1:21" hidden="1" x14ac:dyDescent="0.2">
      <c r="A16" t="s">
        <v>66</v>
      </c>
      <c r="B16" t="s">
        <v>90</v>
      </c>
      <c r="C16" t="s">
        <v>180</v>
      </c>
      <c r="D16" t="s">
        <v>110</v>
      </c>
      <c r="E16" t="s">
        <v>181</v>
      </c>
      <c r="F16" t="s">
        <v>769</v>
      </c>
      <c r="G16" t="s">
        <v>119</v>
      </c>
      <c r="I16" t="s">
        <v>120</v>
      </c>
      <c r="J16" t="s">
        <v>118</v>
      </c>
      <c r="K16" t="s">
        <v>117</v>
      </c>
      <c r="M16" t="s">
        <v>126</v>
      </c>
      <c r="O16" t="s">
        <v>183</v>
      </c>
      <c r="P16" t="s">
        <v>182</v>
      </c>
      <c r="Q16" t="s">
        <v>770</v>
      </c>
      <c r="R16" t="s">
        <v>154</v>
      </c>
      <c r="S16" t="s">
        <v>182</v>
      </c>
      <c r="T16" t="s">
        <v>769</v>
      </c>
      <c r="U16" t="s">
        <v>155</v>
      </c>
    </row>
    <row r="17" spans="1:21" hidden="1" x14ac:dyDescent="0.2">
      <c r="A17" t="s">
        <v>66</v>
      </c>
      <c r="B17" t="s">
        <v>87</v>
      </c>
      <c r="C17" t="s">
        <v>184</v>
      </c>
      <c r="D17" t="s">
        <v>110</v>
      </c>
      <c r="E17" t="s">
        <v>185</v>
      </c>
      <c r="F17" t="s">
        <v>771</v>
      </c>
      <c r="G17" t="s">
        <v>119</v>
      </c>
      <c r="I17" t="s">
        <v>120</v>
      </c>
      <c r="J17" t="s">
        <v>118</v>
      </c>
      <c r="K17" t="s">
        <v>117</v>
      </c>
      <c r="M17" t="s">
        <v>116</v>
      </c>
      <c r="O17" t="s">
        <v>184</v>
      </c>
      <c r="P17" t="s">
        <v>186</v>
      </c>
      <c r="Q17" t="s">
        <v>772</v>
      </c>
      <c r="R17" t="s">
        <v>154</v>
      </c>
      <c r="S17" t="s">
        <v>186</v>
      </c>
      <c r="T17" t="s">
        <v>771</v>
      </c>
      <c r="U17" t="s">
        <v>155</v>
      </c>
    </row>
    <row r="18" spans="1:21" hidden="1" x14ac:dyDescent="0.2">
      <c r="A18" t="s">
        <v>66</v>
      </c>
      <c r="B18" t="s">
        <v>87</v>
      </c>
      <c r="C18" t="s">
        <v>187</v>
      </c>
      <c r="D18" t="s">
        <v>110</v>
      </c>
      <c r="E18" t="s">
        <v>188</v>
      </c>
      <c r="F18" t="s">
        <v>773</v>
      </c>
      <c r="G18" t="s">
        <v>119</v>
      </c>
      <c r="I18" t="s">
        <v>120</v>
      </c>
      <c r="J18" t="s">
        <v>118</v>
      </c>
      <c r="K18" t="s">
        <v>117</v>
      </c>
      <c r="M18" t="s">
        <v>116</v>
      </c>
      <c r="O18" t="s">
        <v>190</v>
      </c>
      <c r="P18" t="s">
        <v>189</v>
      </c>
      <c r="Q18" t="s">
        <v>774</v>
      </c>
      <c r="R18" t="s">
        <v>154</v>
      </c>
      <c r="S18" t="s">
        <v>189</v>
      </c>
      <c r="T18" t="s">
        <v>773</v>
      </c>
      <c r="U18" t="s">
        <v>155</v>
      </c>
    </row>
    <row r="19" spans="1:21" hidden="1" x14ac:dyDescent="0.2">
      <c r="A19" t="s">
        <v>70</v>
      </c>
      <c r="B19" t="s">
        <v>191</v>
      </c>
      <c r="C19" t="s">
        <v>192</v>
      </c>
      <c r="D19" t="s">
        <v>128</v>
      </c>
      <c r="E19" t="s">
        <v>193</v>
      </c>
      <c r="F19" t="s">
        <v>775</v>
      </c>
      <c r="G19" t="s">
        <v>119</v>
      </c>
      <c r="I19" t="s">
        <v>120</v>
      </c>
      <c r="J19" t="s">
        <v>118</v>
      </c>
      <c r="K19" t="s">
        <v>117</v>
      </c>
      <c r="M19" t="s">
        <v>120</v>
      </c>
      <c r="O19" t="s">
        <v>83</v>
      </c>
      <c r="P19" t="s">
        <v>194</v>
      </c>
      <c r="Q19" t="s">
        <v>776</v>
      </c>
      <c r="R19" t="s">
        <v>154</v>
      </c>
      <c r="S19" t="s">
        <v>194</v>
      </c>
      <c r="T19" t="s">
        <v>775</v>
      </c>
      <c r="U19" t="s">
        <v>155</v>
      </c>
    </row>
    <row r="20" spans="1:21" hidden="1" x14ac:dyDescent="0.2">
      <c r="A20" t="s">
        <v>70</v>
      </c>
      <c r="B20" t="s">
        <v>191</v>
      </c>
      <c r="C20" t="s">
        <v>195</v>
      </c>
      <c r="D20" t="s">
        <v>128</v>
      </c>
      <c r="E20" t="s">
        <v>196</v>
      </c>
      <c r="F20" t="s">
        <v>777</v>
      </c>
      <c r="G20" t="s">
        <v>119</v>
      </c>
      <c r="I20" t="s">
        <v>120</v>
      </c>
      <c r="J20" t="s">
        <v>118</v>
      </c>
      <c r="K20" t="s">
        <v>117</v>
      </c>
      <c r="M20" t="s">
        <v>120</v>
      </c>
      <c r="O20" t="s">
        <v>198</v>
      </c>
      <c r="P20" t="s">
        <v>197</v>
      </c>
      <c r="Q20" t="s">
        <v>778</v>
      </c>
      <c r="R20" t="s">
        <v>154</v>
      </c>
      <c r="S20" t="s">
        <v>197</v>
      </c>
      <c r="T20" t="s">
        <v>777</v>
      </c>
      <c r="U20" t="s">
        <v>155</v>
      </c>
    </row>
    <row r="21" spans="1:21" hidden="1" x14ac:dyDescent="0.2">
      <c r="A21" t="s">
        <v>70</v>
      </c>
      <c r="B21" t="s">
        <v>79</v>
      </c>
      <c r="C21" t="s">
        <v>199</v>
      </c>
      <c r="D21" t="s">
        <v>128</v>
      </c>
      <c r="E21" t="s">
        <v>200</v>
      </c>
      <c r="F21" t="s">
        <v>779</v>
      </c>
      <c r="G21" t="s">
        <v>119</v>
      </c>
      <c r="I21" t="s">
        <v>120</v>
      </c>
      <c r="J21" t="s">
        <v>118</v>
      </c>
      <c r="K21" t="s">
        <v>117</v>
      </c>
      <c r="M21" t="s">
        <v>120</v>
      </c>
      <c r="O21" t="s">
        <v>199</v>
      </c>
      <c r="P21" t="s">
        <v>201</v>
      </c>
      <c r="Q21" t="s">
        <v>780</v>
      </c>
      <c r="R21" t="s">
        <v>154</v>
      </c>
      <c r="S21" t="s">
        <v>201</v>
      </c>
      <c r="T21" t="s">
        <v>779</v>
      </c>
      <c r="U21" t="s">
        <v>155</v>
      </c>
    </row>
    <row r="22" spans="1:21" hidden="1" x14ac:dyDescent="0.2">
      <c r="A22" t="s">
        <v>70</v>
      </c>
      <c r="B22" t="s">
        <v>191</v>
      </c>
      <c r="C22" t="s">
        <v>202</v>
      </c>
      <c r="D22" t="s">
        <v>128</v>
      </c>
      <c r="E22" t="s">
        <v>203</v>
      </c>
      <c r="F22" t="s">
        <v>781</v>
      </c>
      <c r="G22" t="s">
        <v>119</v>
      </c>
      <c r="I22" t="s">
        <v>120</v>
      </c>
      <c r="J22" t="s">
        <v>118</v>
      </c>
      <c r="K22" t="s">
        <v>117</v>
      </c>
      <c r="M22" t="s">
        <v>120</v>
      </c>
      <c r="O22" t="s">
        <v>205</v>
      </c>
      <c r="P22" t="s">
        <v>204</v>
      </c>
      <c r="Q22" t="s">
        <v>782</v>
      </c>
      <c r="R22" t="s">
        <v>154</v>
      </c>
      <c r="S22" t="s">
        <v>204</v>
      </c>
      <c r="T22" t="s">
        <v>781</v>
      </c>
      <c r="U22" t="s">
        <v>155</v>
      </c>
    </row>
    <row r="23" spans="1:21" hidden="1" x14ac:dyDescent="0.2">
      <c r="A23" t="s">
        <v>70</v>
      </c>
      <c r="B23" t="s">
        <v>191</v>
      </c>
      <c r="C23" t="s">
        <v>206</v>
      </c>
      <c r="D23" t="s">
        <v>128</v>
      </c>
      <c r="E23" t="s">
        <v>207</v>
      </c>
      <c r="F23" t="s">
        <v>783</v>
      </c>
      <c r="G23" t="s">
        <v>119</v>
      </c>
      <c r="I23" t="s">
        <v>120</v>
      </c>
      <c r="J23" t="s">
        <v>118</v>
      </c>
      <c r="K23" t="s">
        <v>117</v>
      </c>
      <c r="M23" t="s">
        <v>120</v>
      </c>
      <c r="O23" t="s">
        <v>209</v>
      </c>
      <c r="P23" t="s">
        <v>208</v>
      </c>
      <c r="Q23" t="s">
        <v>784</v>
      </c>
      <c r="R23" t="s">
        <v>154</v>
      </c>
      <c r="S23" t="s">
        <v>208</v>
      </c>
      <c r="T23" t="s">
        <v>783</v>
      </c>
      <c r="U23" t="s">
        <v>155</v>
      </c>
    </row>
    <row r="24" spans="1:21" hidden="1" x14ac:dyDescent="0.2">
      <c r="A24" t="s">
        <v>70</v>
      </c>
      <c r="B24" t="s">
        <v>191</v>
      </c>
      <c r="C24" t="s">
        <v>210</v>
      </c>
      <c r="D24" t="s">
        <v>128</v>
      </c>
      <c r="E24" t="s">
        <v>211</v>
      </c>
      <c r="F24" t="s">
        <v>785</v>
      </c>
      <c r="G24" t="s">
        <v>119</v>
      </c>
      <c r="I24" t="s">
        <v>120</v>
      </c>
      <c r="J24" t="s">
        <v>118</v>
      </c>
      <c r="K24" t="s">
        <v>117</v>
      </c>
      <c r="M24" t="s">
        <v>120</v>
      </c>
      <c r="O24" t="s">
        <v>213</v>
      </c>
      <c r="P24" t="s">
        <v>212</v>
      </c>
      <c r="Q24" t="s">
        <v>786</v>
      </c>
      <c r="R24" t="s">
        <v>154</v>
      </c>
      <c r="S24" t="s">
        <v>212</v>
      </c>
      <c r="T24" t="s">
        <v>785</v>
      </c>
      <c r="U24" t="s">
        <v>155</v>
      </c>
    </row>
    <row r="25" spans="1:21" hidden="1" x14ac:dyDescent="0.2">
      <c r="A25" t="s">
        <v>70</v>
      </c>
      <c r="B25" t="s">
        <v>191</v>
      </c>
      <c r="C25" t="s">
        <v>214</v>
      </c>
      <c r="D25" t="s">
        <v>128</v>
      </c>
      <c r="E25" t="s">
        <v>215</v>
      </c>
      <c r="F25" t="s">
        <v>787</v>
      </c>
      <c r="G25" t="s">
        <v>119</v>
      </c>
      <c r="I25" t="s">
        <v>120</v>
      </c>
      <c r="J25" t="s">
        <v>118</v>
      </c>
      <c r="K25" t="s">
        <v>117</v>
      </c>
      <c r="M25" t="s">
        <v>120</v>
      </c>
      <c r="O25" t="s">
        <v>217</v>
      </c>
      <c r="P25" t="s">
        <v>216</v>
      </c>
      <c r="Q25" t="s">
        <v>788</v>
      </c>
      <c r="R25" t="s">
        <v>113</v>
      </c>
      <c r="S25" t="s">
        <v>216</v>
      </c>
      <c r="T25" t="s">
        <v>787</v>
      </c>
      <c r="U25" t="s">
        <v>114</v>
      </c>
    </row>
    <row r="26" spans="1:21" hidden="1" x14ac:dyDescent="0.2">
      <c r="A26" t="s">
        <v>70</v>
      </c>
      <c r="B26" t="s">
        <v>191</v>
      </c>
      <c r="C26" t="s">
        <v>218</v>
      </c>
      <c r="D26" t="s">
        <v>128</v>
      </c>
      <c r="E26" t="s">
        <v>219</v>
      </c>
      <c r="F26" t="s">
        <v>789</v>
      </c>
      <c r="G26" t="s">
        <v>119</v>
      </c>
      <c r="I26" t="s">
        <v>120</v>
      </c>
      <c r="J26" t="s">
        <v>118</v>
      </c>
      <c r="K26" t="s">
        <v>117</v>
      </c>
      <c r="M26" t="s">
        <v>120</v>
      </c>
      <c r="O26" t="s">
        <v>221</v>
      </c>
      <c r="P26" t="s">
        <v>220</v>
      </c>
      <c r="Q26" t="s">
        <v>790</v>
      </c>
      <c r="R26" t="s">
        <v>154</v>
      </c>
      <c r="S26" t="s">
        <v>220</v>
      </c>
      <c r="T26" t="s">
        <v>789</v>
      </c>
      <c r="U26" t="s">
        <v>155</v>
      </c>
    </row>
    <row r="27" spans="1:21" hidden="1" x14ac:dyDescent="0.2">
      <c r="A27" t="s">
        <v>70</v>
      </c>
      <c r="B27" t="s">
        <v>191</v>
      </c>
      <c r="C27" t="s">
        <v>222</v>
      </c>
      <c r="D27" t="s">
        <v>128</v>
      </c>
      <c r="E27" t="s">
        <v>223</v>
      </c>
      <c r="F27" t="s">
        <v>791</v>
      </c>
      <c r="G27" t="s">
        <v>119</v>
      </c>
      <c r="I27" t="s">
        <v>120</v>
      </c>
      <c r="J27" t="s">
        <v>118</v>
      </c>
      <c r="K27" t="s">
        <v>117</v>
      </c>
      <c r="M27" t="s">
        <v>120</v>
      </c>
      <c r="O27" t="s">
        <v>225</v>
      </c>
      <c r="P27" t="s">
        <v>224</v>
      </c>
      <c r="Q27" t="s">
        <v>792</v>
      </c>
      <c r="R27" t="s">
        <v>113</v>
      </c>
      <c r="S27" t="s">
        <v>224</v>
      </c>
      <c r="T27" t="s">
        <v>791</v>
      </c>
      <c r="U27" t="s">
        <v>114</v>
      </c>
    </row>
    <row r="28" spans="1:21" hidden="1" x14ac:dyDescent="0.2">
      <c r="A28" t="s">
        <v>70</v>
      </c>
      <c r="B28" t="s">
        <v>191</v>
      </c>
      <c r="C28" t="s">
        <v>226</v>
      </c>
      <c r="D28" t="s">
        <v>128</v>
      </c>
      <c r="E28" t="s">
        <v>227</v>
      </c>
      <c r="F28" t="s">
        <v>793</v>
      </c>
      <c r="G28" t="s">
        <v>119</v>
      </c>
      <c r="I28" t="s">
        <v>120</v>
      </c>
      <c r="J28" t="s">
        <v>118</v>
      </c>
      <c r="K28" t="s">
        <v>117</v>
      </c>
      <c r="M28" t="s">
        <v>120</v>
      </c>
      <c r="O28" t="s">
        <v>229</v>
      </c>
      <c r="P28" t="s">
        <v>228</v>
      </c>
      <c r="Q28" t="s">
        <v>794</v>
      </c>
      <c r="R28" t="s">
        <v>113</v>
      </c>
      <c r="S28" t="s">
        <v>228</v>
      </c>
      <c r="T28" t="s">
        <v>793</v>
      </c>
      <c r="U28" t="s">
        <v>114</v>
      </c>
    </row>
    <row r="29" spans="1:21" hidden="1" x14ac:dyDescent="0.2">
      <c r="A29" t="s">
        <v>70</v>
      </c>
      <c r="B29" t="s">
        <v>191</v>
      </c>
      <c r="C29" t="s">
        <v>230</v>
      </c>
      <c r="D29" t="s">
        <v>128</v>
      </c>
      <c r="E29" t="s">
        <v>231</v>
      </c>
      <c r="F29" t="s">
        <v>795</v>
      </c>
      <c r="G29" t="s">
        <v>119</v>
      </c>
      <c r="I29" t="s">
        <v>120</v>
      </c>
      <c r="J29" t="s">
        <v>118</v>
      </c>
      <c r="K29" t="s">
        <v>117</v>
      </c>
      <c r="M29" t="s">
        <v>120</v>
      </c>
      <c r="O29" t="s">
        <v>233</v>
      </c>
      <c r="P29" t="s">
        <v>232</v>
      </c>
      <c r="Q29" t="s">
        <v>796</v>
      </c>
      <c r="R29" t="s">
        <v>154</v>
      </c>
      <c r="S29" t="s">
        <v>232</v>
      </c>
      <c r="T29" t="s">
        <v>795</v>
      </c>
      <c r="U29" t="s">
        <v>155</v>
      </c>
    </row>
    <row r="30" spans="1:21" hidden="1" x14ac:dyDescent="0.2">
      <c r="A30" t="s">
        <v>70</v>
      </c>
      <c r="B30" t="s">
        <v>191</v>
      </c>
      <c r="C30" t="s">
        <v>234</v>
      </c>
      <c r="D30" t="s">
        <v>128</v>
      </c>
      <c r="E30" t="s">
        <v>235</v>
      </c>
      <c r="F30" t="s">
        <v>797</v>
      </c>
      <c r="G30" t="s">
        <v>119</v>
      </c>
      <c r="I30" t="s">
        <v>120</v>
      </c>
      <c r="J30" t="s">
        <v>118</v>
      </c>
      <c r="K30" t="s">
        <v>117</v>
      </c>
      <c r="M30" t="s">
        <v>120</v>
      </c>
      <c r="O30" t="s">
        <v>237</v>
      </c>
      <c r="P30" t="s">
        <v>236</v>
      </c>
      <c r="Q30" t="s">
        <v>798</v>
      </c>
      <c r="R30" t="s">
        <v>154</v>
      </c>
      <c r="S30" t="s">
        <v>236</v>
      </c>
      <c r="T30" t="s">
        <v>797</v>
      </c>
      <c r="U30" t="s">
        <v>155</v>
      </c>
    </row>
    <row r="31" spans="1:21" hidden="1" x14ac:dyDescent="0.2">
      <c r="A31" t="s">
        <v>70</v>
      </c>
      <c r="B31" t="s">
        <v>76</v>
      </c>
      <c r="C31" t="s">
        <v>238</v>
      </c>
      <c r="D31" t="s">
        <v>128</v>
      </c>
      <c r="E31" t="s">
        <v>239</v>
      </c>
      <c r="F31" t="s">
        <v>799</v>
      </c>
      <c r="G31" t="s">
        <v>119</v>
      </c>
      <c r="I31" t="s">
        <v>120</v>
      </c>
      <c r="J31" t="s">
        <v>118</v>
      </c>
      <c r="K31" t="s">
        <v>117</v>
      </c>
      <c r="M31" t="s">
        <v>120</v>
      </c>
      <c r="O31" t="s">
        <v>238</v>
      </c>
      <c r="P31" t="s">
        <v>240</v>
      </c>
      <c r="Q31" t="s">
        <v>800</v>
      </c>
      <c r="R31" t="s">
        <v>154</v>
      </c>
      <c r="S31" t="s">
        <v>240</v>
      </c>
      <c r="T31" t="s">
        <v>799</v>
      </c>
      <c r="U31" t="s">
        <v>155</v>
      </c>
    </row>
    <row r="32" spans="1:21" hidden="1" x14ac:dyDescent="0.2">
      <c r="A32" t="s">
        <v>70</v>
      </c>
      <c r="B32" t="s">
        <v>76</v>
      </c>
      <c r="C32" t="s">
        <v>241</v>
      </c>
      <c r="D32" t="s">
        <v>128</v>
      </c>
      <c r="E32" t="s">
        <v>242</v>
      </c>
      <c r="F32" t="s">
        <v>801</v>
      </c>
      <c r="G32" t="s">
        <v>119</v>
      </c>
      <c r="I32" t="s">
        <v>120</v>
      </c>
      <c r="J32" t="s">
        <v>118</v>
      </c>
      <c r="K32" t="s">
        <v>117</v>
      </c>
      <c r="M32" t="s">
        <v>120</v>
      </c>
      <c r="O32" t="s">
        <v>244</v>
      </c>
      <c r="P32" t="s">
        <v>243</v>
      </c>
      <c r="Q32" t="s">
        <v>802</v>
      </c>
      <c r="R32" t="s">
        <v>154</v>
      </c>
      <c r="S32" t="s">
        <v>243</v>
      </c>
      <c r="T32" t="s">
        <v>801</v>
      </c>
      <c r="U32" t="s">
        <v>155</v>
      </c>
    </row>
    <row r="33" spans="1:21" hidden="1" x14ac:dyDescent="0.2">
      <c r="A33" t="s">
        <v>70</v>
      </c>
      <c r="B33" t="s">
        <v>76</v>
      </c>
      <c r="C33" t="s">
        <v>245</v>
      </c>
      <c r="D33" t="s">
        <v>128</v>
      </c>
      <c r="E33" t="s">
        <v>246</v>
      </c>
      <c r="F33" t="s">
        <v>803</v>
      </c>
      <c r="G33" t="s">
        <v>119</v>
      </c>
      <c r="I33" t="s">
        <v>120</v>
      </c>
      <c r="J33" t="s">
        <v>118</v>
      </c>
      <c r="K33" t="s">
        <v>117</v>
      </c>
      <c r="M33" t="s">
        <v>120</v>
      </c>
      <c r="O33" t="s">
        <v>248</v>
      </c>
      <c r="P33" t="s">
        <v>247</v>
      </c>
      <c r="Q33" t="s">
        <v>804</v>
      </c>
      <c r="R33" t="s">
        <v>154</v>
      </c>
      <c r="S33" t="s">
        <v>247</v>
      </c>
      <c r="T33" t="s">
        <v>803</v>
      </c>
      <c r="U33" t="s">
        <v>155</v>
      </c>
    </row>
    <row r="34" spans="1:21" hidden="1" x14ac:dyDescent="0.2">
      <c r="A34" t="s">
        <v>70</v>
      </c>
      <c r="B34" t="s">
        <v>76</v>
      </c>
      <c r="C34" t="s">
        <v>249</v>
      </c>
      <c r="D34" t="s">
        <v>128</v>
      </c>
      <c r="E34" t="s">
        <v>250</v>
      </c>
      <c r="F34" t="s">
        <v>805</v>
      </c>
      <c r="G34" t="s">
        <v>119</v>
      </c>
      <c r="I34" t="s">
        <v>120</v>
      </c>
      <c r="J34" t="s">
        <v>118</v>
      </c>
      <c r="K34" t="s">
        <v>117</v>
      </c>
      <c r="M34" t="s">
        <v>120</v>
      </c>
      <c r="O34" t="s">
        <v>252</v>
      </c>
      <c r="P34" t="s">
        <v>251</v>
      </c>
      <c r="Q34" t="s">
        <v>806</v>
      </c>
      <c r="R34" t="s">
        <v>131</v>
      </c>
      <c r="S34" t="s">
        <v>251</v>
      </c>
      <c r="T34" t="s">
        <v>805</v>
      </c>
      <c r="U34" t="s">
        <v>132</v>
      </c>
    </row>
    <row r="35" spans="1:21" hidden="1" x14ac:dyDescent="0.2">
      <c r="A35" t="s">
        <v>70</v>
      </c>
      <c r="B35" t="s">
        <v>72</v>
      </c>
      <c r="C35" t="s">
        <v>253</v>
      </c>
      <c r="D35" t="s">
        <v>128</v>
      </c>
      <c r="E35" t="s">
        <v>254</v>
      </c>
      <c r="F35" t="s">
        <v>807</v>
      </c>
      <c r="G35" t="s">
        <v>119</v>
      </c>
      <c r="I35" t="s">
        <v>120</v>
      </c>
      <c r="J35" t="s">
        <v>118</v>
      </c>
      <c r="K35" t="s">
        <v>117</v>
      </c>
      <c r="M35" t="s">
        <v>120</v>
      </c>
      <c r="O35" t="s">
        <v>256</v>
      </c>
      <c r="P35" t="s">
        <v>255</v>
      </c>
      <c r="Q35" t="s">
        <v>808</v>
      </c>
      <c r="R35" t="s">
        <v>175</v>
      </c>
      <c r="S35" t="s">
        <v>255</v>
      </c>
      <c r="T35" t="s">
        <v>807</v>
      </c>
      <c r="U35" t="s">
        <v>176</v>
      </c>
    </row>
    <row r="36" spans="1:21" hidden="1" x14ac:dyDescent="0.2">
      <c r="A36" t="s">
        <v>70</v>
      </c>
      <c r="B36" t="s">
        <v>75</v>
      </c>
      <c r="C36" t="s">
        <v>75</v>
      </c>
      <c r="D36" t="s">
        <v>128</v>
      </c>
      <c r="E36" t="s">
        <v>257</v>
      </c>
      <c r="F36" t="s">
        <v>809</v>
      </c>
      <c r="G36" t="s">
        <v>119</v>
      </c>
      <c r="I36" t="s">
        <v>120</v>
      </c>
      <c r="J36" t="s">
        <v>118</v>
      </c>
      <c r="K36" t="s">
        <v>117</v>
      </c>
      <c r="M36" t="s">
        <v>120</v>
      </c>
      <c r="O36" t="s">
        <v>259</v>
      </c>
      <c r="P36" t="s">
        <v>258</v>
      </c>
      <c r="Q36" t="s">
        <v>810</v>
      </c>
      <c r="R36" t="s">
        <v>113</v>
      </c>
      <c r="S36" t="s">
        <v>258</v>
      </c>
      <c r="T36" t="s">
        <v>809</v>
      </c>
      <c r="U36" t="s">
        <v>114</v>
      </c>
    </row>
    <row r="37" spans="1:21" hidden="1" x14ac:dyDescent="0.2">
      <c r="A37" t="s">
        <v>70</v>
      </c>
      <c r="B37" t="s">
        <v>77</v>
      </c>
      <c r="C37" t="s">
        <v>260</v>
      </c>
      <c r="D37" t="s">
        <v>128</v>
      </c>
      <c r="E37" t="s">
        <v>261</v>
      </c>
      <c r="F37" t="s">
        <v>811</v>
      </c>
      <c r="G37" t="s">
        <v>119</v>
      </c>
      <c r="I37" t="s">
        <v>120</v>
      </c>
      <c r="J37" t="s">
        <v>118</v>
      </c>
      <c r="K37" t="s">
        <v>117</v>
      </c>
      <c r="M37" t="s">
        <v>120</v>
      </c>
      <c r="O37" t="s">
        <v>263</v>
      </c>
      <c r="P37" t="s">
        <v>262</v>
      </c>
      <c r="Q37" t="s">
        <v>812</v>
      </c>
      <c r="R37" t="s">
        <v>113</v>
      </c>
      <c r="S37" t="s">
        <v>262</v>
      </c>
      <c r="T37" t="s">
        <v>811</v>
      </c>
      <c r="U37" t="s">
        <v>114</v>
      </c>
    </row>
    <row r="38" spans="1:21" hidden="1" x14ac:dyDescent="0.2">
      <c r="A38" t="s">
        <v>70</v>
      </c>
      <c r="B38" t="s">
        <v>77</v>
      </c>
      <c r="C38" t="s">
        <v>264</v>
      </c>
      <c r="D38" t="s">
        <v>128</v>
      </c>
      <c r="E38" t="s">
        <v>265</v>
      </c>
      <c r="F38" t="s">
        <v>813</v>
      </c>
      <c r="G38" t="s">
        <v>119</v>
      </c>
      <c r="I38" t="s">
        <v>120</v>
      </c>
      <c r="J38" t="s">
        <v>118</v>
      </c>
      <c r="K38" t="s">
        <v>117</v>
      </c>
      <c r="M38" t="s">
        <v>120</v>
      </c>
      <c r="O38" t="s">
        <v>267</v>
      </c>
      <c r="P38" t="s">
        <v>266</v>
      </c>
      <c r="Q38" t="s">
        <v>814</v>
      </c>
      <c r="R38" t="s">
        <v>113</v>
      </c>
      <c r="S38" t="s">
        <v>266</v>
      </c>
      <c r="T38" t="s">
        <v>813</v>
      </c>
      <c r="U38" t="s">
        <v>114</v>
      </c>
    </row>
    <row r="39" spans="1:21" hidden="1" x14ac:dyDescent="0.2">
      <c r="A39" t="s">
        <v>70</v>
      </c>
      <c r="B39" t="s">
        <v>77</v>
      </c>
      <c r="C39" t="s">
        <v>268</v>
      </c>
      <c r="D39" t="s">
        <v>128</v>
      </c>
      <c r="E39" t="s">
        <v>269</v>
      </c>
      <c r="F39" t="s">
        <v>815</v>
      </c>
      <c r="G39" t="s">
        <v>119</v>
      </c>
      <c r="I39" t="s">
        <v>120</v>
      </c>
      <c r="J39" t="s">
        <v>118</v>
      </c>
      <c r="K39" t="s">
        <v>117</v>
      </c>
      <c r="M39" t="s">
        <v>120</v>
      </c>
      <c r="O39" t="s">
        <v>271</v>
      </c>
      <c r="P39" t="s">
        <v>270</v>
      </c>
      <c r="Q39" t="s">
        <v>816</v>
      </c>
      <c r="R39" t="s">
        <v>113</v>
      </c>
      <c r="S39" t="s">
        <v>270</v>
      </c>
      <c r="T39" t="s">
        <v>815</v>
      </c>
      <c r="U39" t="s">
        <v>114</v>
      </c>
    </row>
    <row r="40" spans="1:21" hidden="1" x14ac:dyDescent="0.2">
      <c r="A40" t="s">
        <v>70</v>
      </c>
      <c r="B40" t="s">
        <v>77</v>
      </c>
      <c r="C40" t="s">
        <v>109</v>
      </c>
      <c r="D40" t="s">
        <v>128</v>
      </c>
      <c r="E40" t="s">
        <v>111</v>
      </c>
      <c r="F40" t="s">
        <v>817</v>
      </c>
      <c r="G40" t="s">
        <v>119</v>
      </c>
      <c r="I40" t="s">
        <v>120</v>
      </c>
      <c r="J40" t="s">
        <v>118</v>
      </c>
      <c r="K40" t="s">
        <v>117</v>
      </c>
      <c r="M40" t="s">
        <v>120</v>
      </c>
      <c r="O40" t="s">
        <v>109</v>
      </c>
      <c r="P40" t="s">
        <v>112</v>
      </c>
      <c r="Q40" t="s">
        <v>818</v>
      </c>
      <c r="R40" t="s">
        <v>113</v>
      </c>
      <c r="S40" t="s">
        <v>112</v>
      </c>
      <c r="T40" t="s">
        <v>817</v>
      </c>
      <c r="U40" t="s">
        <v>114</v>
      </c>
    </row>
    <row r="41" spans="1:21" hidden="1" x14ac:dyDescent="0.2">
      <c r="A41" t="s">
        <v>70</v>
      </c>
      <c r="B41" t="s">
        <v>77</v>
      </c>
      <c r="C41" t="s">
        <v>167</v>
      </c>
      <c r="D41" t="s">
        <v>128</v>
      </c>
      <c r="E41" t="s">
        <v>168</v>
      </c>
      <c r="F41" t="s">
        <v>819</v>
      </c>
      <c r="G41" t="s">
        <v>119</v>
      </c>
      <c r="I41" t="s">
        <v>120</v>
      </c>
      <c r="J41" t="s">
        <v>118</v>
      </c>
      <c r="K41" t="s">
        <v>117</v>
      </c>
      <c r="M41" t="s">
        <v>120</v>
      </c>
      <c r="O41" t="s">
        <v>170</v>
      </c>
      <c r="P41" t="s">
        <v>169</v>
      </c>
      <c r="Q41" t="s">
        <v>820</v>
      </c>
      <c r="R41" t="s">
        <v>121</v>
      </c>
      <c r="S41" t="s">
        <v>169</v>
      </c>
      <c r="T41" t="s">
        <v>819</v>
      </c>
      <c r="U41" t="s">
        <v>122</v>
      </c>
    </row>
    <row r="42" spans="1:21" hidden="1" x14ac:dyDescent="0.2">
      <c r="A42" t="s">
        <v>70</v>
      </c>
      <c r="B42" t="s">
        <v>77</v>
      </c>
      <c r="C42" t="s">
        <v>167</v>
      </c>
      <c r="D42" t="s">
        <v>128</v>
      </c>
      <c r="E42" t="s">
        <v>168</v>
      </c>
      <c r="F42" t="s">
        <v>821</v>
      </c>
      <c r="G42" t="s">
        <v>119</v>
      </c>
      <c r="I42" t="s">
        <v>120</v>
      </c>
      <c r="J42" t="s">
        <v>118</v>
      </c>
      <c r="K42" t="s">
        <v>117</v>
      </c>
      <c r="M42" t="s">
        <v>120</v>
      </c>
      <c r="O42" t="s">
        <v>170</v>
      </c>
      <c r="P42" t="s">
        <v>169</v>
      </c>
      <c r="Q42" t="s">
        <v>820</v>
      </c>
      <c r="R42" t="s">
        <v>274</v>
      </c>
      <c r="S42" t="s">
        <v>169</v>
      </c>
      <c r="T42" t="s">
        <v>821</v>
      </c>
      <c r="U42" t="s">
        <v>275</v>
      </c>
    </row>
    <row r="43" spans="1:21" hidden="1" x14ac:dyDescent="0.2">
      <c r="A43" t="s">
        <v>70</v>
      </c>
      <c r="B43" t="s">
        <v>77</v>
      </c>
      <c r="C43" t="s">
        <v>276</v>
      </c>
      <c r="D43" t="s">
        <v>128</v>
      </c>
      <c r="E43" t="s">
        <v>277</v>
      </c>
      <c r="F43" t="s">
        <v>822</v>
      </c>
      <c r="G43" t="s">
        <v>119</v>
      </c>
      <c r="I43" t="s">
        <v>120</v>
      </c>
      <c r="J43" t="s">
        <v>118</v>
      </c>
      <c r="K43" t="s">
        <v>117</v>
      </c>
      <c r="M43" t="s">
        <v>120</v>
      </c>
      <c r="O43" t="s">
        <v>123</v>
      </c>
      <c r="P43" t="s">
        <v>124</v>
      </c>
      <c r="Q43" t="s">
        <v>823</v>
      </c>
      <c r="R43" t="s">
        <v>121</v>
      </c>
      <c r="S43" t="s">
        <v>124</v>
      </c>
      <c r="T43" t="s">
        <v>822</v>
      </c>
      <c r="U43" t="s">
        <v>122</v>
      </c>
    </row>
    <row r="44" spans="1:21" hidden="1" x14ac:dyDescent="0.2">
      <c r="A44" t="s">
        <v>70</v>
      </c>
      <c r="B44" t="s">
        <v>77</v>
      </c>
      <c r="C44" t="s">
        <v>278</v>
      </c>
      <c r="D44" t="s">
        <v>128</v>
      </c>
      <c r="E44" t="s">
        <v>279</v>
      </c>
      <c r="F44" t="s">
        <v>824</v>
      </c>
      <c r="G44" t="s">
        <v>119</v>
      </c>
      <c r="I44" t="s">
        <v>120</v>
      </c>
      <c r="J44" t="s">
        <v>118</v>
      </c>
      <c r="K44" t="s">
        <v>117</v>
      </c>
      <c r="M44" t="s">
        <v>120</v>
      </c>
      <c r="O44" t="s">
        <v>281</v>
      </c>
      <c r="P44" t="s">
        <v>280</v>
      </c>
      <c r="Q44" t="s">
        <v>825</v>
      </c>
      <c r="R44" t="s">
        <v>175</v>
      </c>
      <c r="S44" t="s">
        <v>280</v>
      </c>
      <c r="T44" t="s">
        <v>824</v>
      </c>
      <c r="U44" t="s">
        <v>176</v>
      </c>
    </row>
    <row r="45" spans="1:21" hidden="1" x14ac:dyDescent="0.2">
      <c r="A45" t="s">
        <v>70</v>
      </c>
      <c r="B45" t="s">
        <v>77</v>
      </c>
      <c r="C45" t="s">
        <v>282</v>
      </c>
      <c r="D45" t="s">
        <v>128</v>
      </c>
      <c r="E45" t="s">
        <v>283</v>
      </c>
      <c r="F45" t="s">
        <v>826</v>
      </c>
      <c r="G45" t="s">
        <v>119</v>
      </c>
      <c r="I45" t="s">
        <v>120</v>
      </c>
      <c r="J45" t="s">
        <v>118</v>
      </c>
      <c r="K45" t="s">
        <v>117</v>
      </c>
      <c r="M45" t="s">
        <v>120</v>
      </c>
      <c r="O45" t="s">
        <v>285</v>
      </c>
      <c r="P45" t="s">
        <v>284</v>
      </c>
      <c r="Q45" t="s">
        <v>827</v>
      </c>
      <c r="R45" t="s">
        <v>113</v>
      </c>
      <c r="S45" t="s">
        <v>284</v>
      </c>
      <c r="T45" t="s">
        <v>826</v>
      </c>
      <c r="U45" t="s">
        <v>114</v>
      </c>
    </row>
    <row r="46" spans="1:21" hidden="1" x14ac:dyDescent="0.2">
      <c r="A46" t="s">
        <v>70</v>
      </c>
      <c r="B46" t="s">
        <v>77</v>
      </c>
      <c r="C46" t="s">
        <v>286</v>
      </c>
      <c r="D46" t="s">
        <v>128</v>
      </c>
      <c r="E46" t="s">
        <v>287</v>
      </c>
      <c r="F46" t="s">
        <v>828</v>
      </c>
      <c r="G46" t="s">
        <v>119</v>
      </c>
      <c r="I46" t="s">
        <v>120</v>
      </c>
      <c r="J46" t="s">
        <v>118</v>
      </c>
      <c r="K46" t="s">
        <v>117</v>
      </c>
      <c r="M46" t="s">
        <v>120</v>
      </c>
      <c r="O46" t="s">
        <v>289</v>
      </c>
      <c r="P46" t="s">
        <v>288</v>
      </c>
      <c r="Q46" t="s">
        <v>829</v>
      </c>
      <c r="R46" t="s">
        <v>113</v>
      </c>
      <c r="S46" t="s">
        <v>288</v>
      </c>
      <c r="T46" t="s">
        <v>828</v>
      </c>
      <c r="U46" t="s">
        <v>114</v>
      </c>
    </row>
    <row r="47" spans="1:21" hidden="1" x14ac:dyDescent="0.2">
      <c r="A47" t="s">
        <v>70</v>
      </c>
      <c r="B47" t="s">
        <v>77</v>
      </c>
      <c r="C47" t="s">
        <v>290</v>
      </c>
      <c r="D47" t="s">
        <v>128</v>
      </c>
      <c r="E47" t="s">
        <v>291</v>
      </c>
      <c r="F47" t="s">
        <v>830</v>
      </c>
      <c r="G47" t="s">
        <v>119</v>
      </c>
      <c r="I47" t="s">
        <v>120</v>
      </c>
      <c r="J47" t="s">
        <v>118</v>
      </c>
      <c r="K47" t="s">
        <v>117</v>
      </c>
      <c r="M47" t="s">
        <v>120</v>
      </c>
      <c r="O47" t="s">
        <v>293</v>
      </c>
      <c r="P47" t="s">
        <v>292</v>
      </c>
      <c r="Q47" t="s">
        <v>831</v>
      </c>
      <c r="R47" t="s">
        <v>175</v>
      </c>
      <c r="S47" t="s">
        <v>292</v>
      </c>
      <c r="T47" t="s">
        <v>830</v>
      </c>
      <c r="U47" t="s">
        <v>176</v>
      </c>
    </row>
    <row r="48" spans="1:21" hidden="1" x14ac:dyDescent="0.2">
      <c r="A48" t="s">
        <v>70</v>
      </c>
      <c r="B48" t="s">
        <v>77</v>
      </c>
      <c r="C48" t="s">
        <v>294</v>
      </c>
      <c r="D48" t="s">
        <v>128</v>
      </c>
      <c r="E48" t="s">
        <v>295</v>
      </c>
      <c r="F48" t="s">
        <v>832</v>
      </c>
      <c r="G48" t="s">
        <v>119</v>
      </c>
      <c r="I48" t="s">
        <v>120</v>
      </c>
      <c r="J48" t="s">
        <v>118</v>
      </c>
      <c r="K48" t="s">
        <v>117</v>
      </c>
      <c r="M48" t="s">
        <v>120</v>
      </c>
      <c r="O48" t="s">
        <v>294</v>
      </c>
      <c r="P48" t="s">
        <v>296</v>
      </c>
      <c r="Q48" t="s">
        <v>833</v>
      </c>
      <c r="R48" t="s">
        <v>113</v>
      </c>
      <c r="S48" t="s">
        <v>296</v>
      </c>
      <c r="T48" t="s">
        <v>832</v>
      </c>
      <c r="U48" t="s">
        <v>114</v>
      </c>
    </row>
    <row r="49" spans="1:21" hidden="1" x14ac:dyDescent="0.2">
      <c r="A49" t="s">
        <v>70</v>
      </c>
      <c r="B49" t="s">
        <v>77</v>
      </c>
      <c r="C49" t="s">
        <v>171</v>
      </c>
      <c r="D49" t="s">
        <v>128</v>
      </c>
      <c r="E49" t="s">
        <v>172</v>
      </c>
      <c r="F49" t="s">
        <v>834</v>
      </c>
      <c r="G49" t="s">
        <v>119</v>
      </c>
      <c r="I49" t="s">
        <v>120</v>
      </c>
      <c r="J49" t="s">
        <v>118</v>
      </c>
      <c r="K49" t="s">
        <v>117</v>
      </c>
      <c r="M49" t="s">
        <v>120</v>
      </c>
      <c r="O49" t="s">
        <v>174</v>
      </c>
      <c r="P49" t="s">
        <v>173</v>
      </c>
      <c r="Q49" t="s">
        <v>835</v>
      </c>
      <c r="R49" t="s">
        <v>175</v>
      </c>
      <c r="S49" t="s">
        <v>173</v>
      </c>
      <c r="T49" t="s">
        <v>834</v>
      </c>
      <c r="U49" t="s">
        <v>176</v>
      </c>
    </row>
    <row r="50" spans="1:21" hidden="1" x14ac:dyDescent="0.2">
      <c r="A50" t="s">
        <v>70</v>
      </c>
      <c r="B50" t="s">
        <v>77</v>
      </c>
      <c r="C50" t="s">
        <v>297</v>
      </c>
      <c r="D50" t="s">
        <v>128</v>
      </c>
      <c r="E50" t="s">
        <v>298</v>
      </c>
      <c r="F50" t="s">
        <v>836</v>
      </c>
      <c r="G50" t="s">
        <v>119</v>
      </c>
      <c r="I50" t="s">
        <v>120</v>
      </c>
      <c r="J50" t="s">
        <v>118</v>
      </c>
      <c r="K50" t="s">
        <v>117</v>
      </c>
      <c r="M50" t="s">
        <v>120</v>
      </c>
      <c r="O50" t="s">
        <v>300</v>
      </c>
      <c r="P50" t="s">
        <v>299</v>
      </c>
      <c r="Q50" t="s">
        <v>837</v>
      </c>
      <c r="R50" t="s">
        <v>113</v>
      </c>
      <c r="S50" t="s">
        <v>299</v>
      </c>
      <c r="T50" t="s">
        <v>836</v>
      </c>
      <c r="U50" t="s">
        <v>114</v>
      </c>
    </row>
    <row r="51" spans="1:21" hidden="1" x14ac:dyDescent="0.2">
      <c r="A51" t="s">
        <v>70</v>
      </c>
      <c r="B51" t="s">
        <v>78</v>
      </c>
      <c r="C51" t="s">
        <v>301</v>
      </c>
      <c r="D51" t="s">
        <v>128</v>
      </c>
      <c r="E51" t="s">
        <v>302</v>
      </c>
      <c r="F51" t="s">
        <v>838</v>
      </c>
      <c r="G51" t="s">
        <v>119</v>
      </c>
      <c r="I51" t="s">
        <v>120</v>
      </c>
      <c r="J51" t="s">
        <v>118</v>
      </c>
      <c r="K51" t="s">
        <v>117</v>
      </c>
      <c r="M51" t="s">
        <v>120</v>
      </c>
      <c r="O51" t="s">
        <v>304</v>
      </c>
      <c r="P51" t="s">
        <v>303</v>
      </c>
      <c r="Q51" t="s">
        <v>839</v>
      </c>
      <c r="R51" t="s">
        <v>175</v>
      </c>
      <c r="S51" t="s">
        <v>303</v>
      </c>
      <c r="T51" t="s">
        <v>838</v>
      </c>
      <c r="U51" t="s">
        <v>176</v>
      </c>
    </row>
    <row r="52" spans="1:21" hidden="1" x14ac:dyDescent="0.2">
      <c r="A52" t="s">
        <v>70</v>
      </c>
      <c r="B52" t="s">
        <v>79</v>
      </c>
      <c r="C52" t="s">
        <v>305</v>
      </c>
      <c r="D52" t="s">
        <v>128</v>
      </c>
      <c r="E52" t="s">
        <v>306</v>
      </c>
      <c r="F52" t="s">
        <v>840</v>
      </c>
      <c r="G52" t="s">
        <v>119</v>
      </c>
      <c r="I52" t="s">
        <v>120</v>
      </c>
      <c r="J52" t="s">
        <v>118</v>
      </c>
      <c r="K52" t="s">
        <v>117</v>
      </c>
      <c r="M52" t="s">
        <v>120</v>
      </c>
      <c r="O52" t="s">
        <v>308</v>
      </c>
      <c r="P52" t="s">
        <v>307</v>
      </c>
      <c r="Q52" t="s">
        <v>841</v>
      </c>
      <c r="R52" t="s">
        <v>131</v>
      </c>
      <c r="S52" t="s">
        <v>307</v>
      </c>
      <c r="T52" t="s">
        <v>840</v>
      </c>
      <c r="U52" t="s">
        <v>132</v>
      </c>
    </row>
    <row r="53" spans="1:21" hidden="1" x14ac:dyDescent="0.2">
      <c r="A53" t="s">
        <v>70</v>
      </c>
      <c r="B53" t="s">
        <v>79</v>
      </c>
      <c r="C53" t="s">
        <v>309</v>
      </c>
      <c r="D53" t="s">
        <v>128</v>
      </c>
      <c r="E53" t="s">
        <v>310</v>
      </c>
      <c r="F53" t="s">
        <v>842</v>
      </c>
      <c r="G53" t="s">
        <v>119</v>
      </c>
      <c r="I53" t="s">
        <v>120</v>
      </c>
      <c r="J53" t="s">
        <v>118</v>
      </c>
      <c r="K53" t="s">
        <v>117</v>
      </c>
      <c r="M53" t="s">
        <v>120</v>
      </c>
      <c r="O53" t="s">
        <v>312</v>
      </c>
      <c r="P53" t="s">
        <v>311</v>
      </c>
      <c r="Q53" t="s">
        <v>843</v>
      </c>
      <c r="R53" t="s">
        <v>313</v>
      </c>
      <c r="S53" t="s">
        <v>311</v>
      </c>
      <c r="T53" t="s">
        <v>842</v>
      </c>
      <c r="U53" t="s">
        <v>312</v>
      </c>
    </row>
    <row r="54" spans="1:21" hidden="1" x14ac:dyDescent="0.2">
      <c r="A54" t="s">
        <v>70</v>
      </c>
      <c r="B54" t="s">
        <v>191</v>
      </c>
      <c r="C54" t="s">
        <v>314</v>
      </c>
      <c r="D54" t="s">
        <v>128</v>
      </c>
      <c r="E54" t="s">
        <v>315</v>
      </c>
      <c r="F54" t="s">
        <v>844</v>
      </c>
      <c r="G54" t="s">
        <v>119</v>
      </c>
      <c r="I54" t="s">
        <v>120</v>
      </c>
      <c r="J54" t="s">
        <v>118</v>
      </c>
      <c r="K54" t="s">
        <v>117</v>
      </c>
      <c r="M54" t="s">
        <v>120</v>
      </c>
      <c r="O54" t="s">
        <v>314</v>
      </c>
      <c r="P54" t="s">
        <v>316</v>
      </c>
      <c r="Q54" t="s">
        <v>845</v>
      </c>
      <c r="R54" t="s">
        <v>131</v>
      </c>
      <c r="S54" t="s">
        <v>316</v>
      </c>
      <c r="T54" t="s">
        <v>844</v>
      </c>
      <c r="U54" t="s">
        <v>132</v>
      </c>
    </row>
    <row r="55" spans="1:21" hidden="1" x14ac:dyDescent="0.2">
      <c r="A55" t="s">
        <v>70</v>
      </c>
      <c r="B55" t="s">
        <v>79</v>
      </c>
      <c r="C55" t="s">
        <v>317</v>
      </c>
      <c r="D55" t="s">
        <v>128</v>
      </c>
      <c r="E55" t="s">
        <v>318</v>
      </c>
      <c r="F55" t="s">
        <v>846</v>
      </c>
      <c r="G55" t="s">
        <v>119</v>
      </c>
      <c r="I55" t="s">
        <v>120</v>
      </c>
      <c r="J55" t="s">
        <v>118</v>
      </c>
      <c r="K55" t="s">
        <v>117</v>
      </c>
      <c r="M55" t="s">
        <v>120</v>
      </c>
      <c r="O55" t="s">
        <v>320</v>
      </c>
      <c r="P55" t="s">
        <v>319</v>
      </c>
      <c r="Q55" t="s">
        <v>847</v>
      </c>
      <c r="R55" t="s">
        <v>131</v>
      </c>
      <c r="S55" t="s">
        <v>319</v>
      </c>
      <c r="T55" t="s">
        <v>846</v>
      </c>
      <c r="U55" t="s">
        <v>132</v>
      </c>
    </row>
    <row r="56" spans="1:21" hidden="1" x14ac:dyDescent="0.2">
      <c r="A56" t="s">
        <v>70</v>
      </c>
      <c r="B56" t="s">
        <v>79</v>
      </c>
      <c r="C56" t="s">
        <v>323</v>
      </c>
      <c r="D56" t="s">
        <v>128</v>
      </c>
      <c r="E56" t="s">
        <v>324</v>
      </c>
      <c r="F56" t="s">
        <v>848</v>
      </c>
      <c r="G56" t="s">
        <v>119</v>
      </c>
      <c r="I56" t="s">
        <v>120</v>
      </c>
      <c r="J56" t="s">
        <v>118</v>
      </c>
      <c r="K56" t="s">
        <v>117</v>
      </c>
      <c r="M56" t="s">
        <v>120</v>
      </c>
      <c r="O56" t="s">
        <v>323</v>
      </c>
      <c r="P56" t="s">
        <v>325</v>
      </c>
      <c r="Q56" t="s">
        <v>849</v>
      </c>
      <c r="R56" t="s">
        <v>131</v>
      </c>
      <c r="S56" t="s">
        <v>325</v>
      </c>
      <c r="T56" t="s">
        <v>848</v>
      </c>
      <c r="U56" t="s">
        <v>132</v>
      </c>
    </row>
    <row r="57" spans="1:21" hidden="1" x14ac:dyDescent="0.2">
      <c r="A57" t="s">
        <v>70</v>
      </c>
      <c r="B57" t="s">
        <v>79</v>
      </c>
      <c r="C57" t="s">
        <v>326</v>
      </c>
      <c r="D57" t="s">
        <v>128</v>
      </c>
      <c r="E57" t="s">
        <v>327</v>
      </c>
      <c r="F57" t="s">
        <v>850</v>
      </c>
      <c r="G57" t="s">
        <v>119</v>
      </c>
      <c r="I57" t="s">
        <v>120</v>
      </c>
      <c r="J57" t="s">
        <v>118</v>
      </c>
      <c r="K57" t="s">
        <v>117</v>
      </c>
      <c r="M57" t="s">
        <v>120</v>
      </c>
      <c r="O57" t="s">
        <v>329</v>
      </c>
      <c r="P57" t="s">
        <v>328</v>
      </c>
      <c r="Q57" t="s">
        <v>851</v>
      </c>
      <c r="R57" t="s">
        <v>131</v>
      </c>
      <c r="S57" t="s">
        <v>328</v>
      </c>
      <c r="T57" t="s">
        <v>850</v>
      </c>
      <c r="U57" t="s">
        <v>132</v>
      </c>
    </row>
    <row r="58" spans="1:21" hidden="1" x14ac:dyDescent="0.2">
      <c r="A58" t="s">
        <v>70</v>
      </c>
      <c r="B58" t="s">
        <v>79</v>
      </c>
      <c r="C58" t="s">
        <v>330</v>
      </c>
      <c r="D58" t="s">
        <v>128</v>
      </c>
      <c r="E58" t="s">
        <v>331</v>
      </c>
      <c r="F58" t="s">
        <v>852</v>
      </c>
      <c r="G58" t="s">
        <v>119</v>
      </c>
      <c r="I58" t="s">
        <v>120</v>
      </c>
      <c r="J58" t="s">
        <v>118</v>
      </c>
      <c r="K58" t="s">
        <v>117</v>
      </c>
      <c r="M58" t="s">
        <v>120</v>
      </c>
      <c r="O58" t="s">
        <v>333</v>
      </c>
      <c r="P58" t="s">
        <v>332</v>
      </c>
      <c r="Q58" t="s">
        <v>853</v>
      </c>
      <c r="R58" t="s">
        <v>131</v>
      </c>
      <c r="S58" t="s">
        <v>332</v>
      </c>
      <c r="T58" t="s">
        <v>852</v>
      </c>
      <c r="U58" t="s">
        <v>132</v>
      </c>
    </row>
    <row r="59" spans="1:21" hidden="1" x14ac:dyDescent="0.2">
      <c r="A59" t="s">
        <v>70</v>
      </c>
      <c r="B59" t="s">
        <v>79</v>
      </c>
      <c r="C59" t="s">
        <v>334</v>
      </c>
      <c r="D59" t="s">
        <v>128</v>
      </c>
      <c r="E59" t="s">
        <v>335</v>
      </c>
      <c r="F59" t="s">
        <v>854</v>
      </c>
      <c r="G59" t="s">
        <v>119</v>
      </c>
      <c r="I59" t="s">
        <v>120</v>
      </c>
      <c r="J59" t="s">
        <v>118</v>
      </c>
      <c r="K59" t="s">
        <v>117</v>
      </c>
      <c r="M59" t="s">
        <v>120</v>
      </c>
      <c r="O59" t="s">
        <v>337</v>
      </c>
      <c r="P59" t="s">
        <v>336</v>
      </c>
      <c r="Q59" t="s">
        <v>855</v>
      </c>
      <c r="R59" t="s">
        <v>131</v>
      </c>
      <c r="S59" t="s">
        <v>336</v>
      </c>
      <c r="T59" t="s">
        <v>854</v>
      </c>
      <c r="U59" t="s">
        <v>132</v>
      </c>
    </row>
    <row r="60" spans="1:21" hidden="1" x14ac:dyDescent="0.2">
      <c r="A60" t="s">
        <v>70</v>
      </c>
      <c r="B60" t="s">
        <v>89</v>
      </c>
      <c r="C60" t="s">
        <v>89</v>
      </c>
      <c r="D60" t="s">
        <v>128</v>
      </c>
      <c r="E60" t="s">
        <v>177</v>
      </c>
      <c r="F60" t="s">
        <v>856</v>
      </c>
      <c r="G60" t="s">
        <v>119</v>
      </c>
      <c r="I60" t="s">
        <v>120</v>
      </c>
      <c r="J60" t="s">
        <v>118</v>
      </c>
      <c r="K60" t="s">
        <v>117</v>
      </c>
      <c r="M60" t="s">
        <v>120</v>
      </c>
      <c r="O60" t="s">
        <v>89</v>
      </c>
      <c r="P60" t="s">
        <v>178</v>
      </c>
      <c r="Q60" t="s">
        <v>857</v>
      </c>
      <c r="R60" t="s">
        <v>179</v>
      </c>
      <c r="S60" t="s">
        <v>178</v>
      </c>
      <c r="T60" t="s">
        <v>856</v>
      </c>
      <c r="U60" t="s">
        <v>89</v>
      </c>
    </row>
    <row r="61" spans="1:21" hidden="1" x14ac:dyDescent="0.2">
      <c r="A61" t="s">
        <v>70</v>
      </c>
      <c r="B61" t="s">
        <v>81</v>
      </c>
      <c r="C61" t="s">
        <v>142</v>
      </c>
      <c r="D61" t="s">
        <v>128</v>
      </c>
      <c r="E61" t="s">
        <v>143</v>
      </c>
      <c r="F61" t="s">
        <v>858</v>
      </c>
      <c r="G61" t="s">
        <v>119</v>
      </c>
      <c r="I61" t="s">
        <v>120</v>
      </c>
      <c r="J61" t="s">
        <v>118</v>
      </c>
      <c r="K61" t="s">
        <v>117</v>
      </c>
      <c r="M61" t="s">
        <v>120</v>
      </c>
      <c r="O61" t="s">
        <v>91</v>
      </c>
      <c r="P61" t="s">
        <v>144</v>
      </c>
      <c r="Q61" t="s">
        <v>859</v>
      </c>
      <c r="R61" t="s">
        <v>175</v>
      </c>
      <c r="S61" t="s">
        <v>144</v>
      </c>
      <c r="T61" t="s">
        <v>858</v>
      </c>
      <c r="U61" t="s">
        <v>176</v>
      </c>
    </row>
    <row r="62" spans="1:21" hidden="1" x14ac:dyDescent="0.2">
      <c r="A62" t="s">
        <v>70</v>
      </c>
      <c r="B62" t="s">
        <v>191</v>
      </c>
      <c r="C62" t="s">
        <v>338</v>
      </c>
      <c r="D62" t="s">
        <v>128</v>
      </c>
      <c r="E62" t="s">
        <v>339</v>
      </c>
      <c r="F62" t="s">
        <v>860</v>
      </c>
      <c r="G62" t="s">
        <v>119</v>
      </c>
      <c r="I62" t="s">
        <v>120</v>
      </c>
      <c r="J62" t="s">
        <v>118</v>
      </c>
      <c r="K62" t="s">
        <v>117</v>
      </c>
      <c r="M62" t="s">
        <v>120</v>
      </c>
      <c r="O62" t="s">
        <v>341</v>
      </c>
      <c r="P62" t="s">
        <v>340</v>
      </c>
      <c r="Q62" t="s">
        <v>861</v>
      </c>
      <c r="R62" t="s">
        <v>175</v>
      </c>
      <c r="S62" t="s">
        <v>340</v>
      </c>
      <c r="T62" t="s">
        <v>860</v>
      </c>
      <c r="U62" t="s">
        <v>176</v>
      </c>
    </row>
    <row r="63" spans="1:21" hidden="1" x14ac:dyDescent="0.2">
      <c r="A63" t="s">
        <v>70</v>
      </c>
      <c r="B63" t="s">
        <v>85</v>
      </c>
      <c r="C63" t="s">
        <v>342</v>
      </c>
      <c r="D63" t="s">
        <v>128</v>
      </c>
      <c r="E63" t="s">
        <v>343</v>
      </c>
      <c r="F63" t="s">
        <v>862</v>
      </c>
      <c r="G63" t="s">
        <v>119</v>
      </c>
      <c r="I63" t="s">
        <v>120</v>
      </c>
      <c r="J63" t="s">
        <v>118</v>
      </c>
      <c r="K63" t="s">
        <v>117</v>
      </c>
      <c r="M63" t="s">
        <v>120</v>
      </c>
      <c r="O63" t="s">
        <v>345</v>
      </c>
      <c r="P63" t="s">
        <v>344</v>
      </c>
      <c r="Q63" t="s">
        <v>863</v>
      </c>
      <c r="R63" t="s">
        <v>154</v>
      </c>
      <c r="S63" t="s">
        <v>344</v>
      </c>
      <c r="T63" t="s">
        <v>862</v>
      </c>
      <c r="U63" t="s">
        <v>155</v>
      </c>
    </row>
    <row r="64" spans="1:21" hidden="1" x14ac:dyDescent="0.2">
      <c r="A64" t="s">
        <v>70</v>
      </c>
      <c r="B64" t="s">
        <v>85</v>
      </c>
      <c r="C64" t="s">
        <v>346</v>
      </c>
      <c r="D64" t="s">
        <v>128</v>
      </c>
      <c r="E64" t="s">
        <v>347</v>
      </c>
      <c r="F64" t="s">
        <v>864</v>
      </c>
      <c r="G64" t="s">
        <v>119</v>
      </c>
      <c r="I64" t="s">
        <v>120</v>
      </c>
      <c r="J64" t="s">
        <v>118</v>
      </c>
      <c r="K64" t="s">
        <v>117</v>
      </c>
      <c r="M64" t="s">
        <v>120</v>
      </c>
      <c r="O64" t="s">
        <v>346</v>
      </c>
      <c r="P64" t="s">
        <v>348</v>
      </c>
      <c r="Q64" t="s">
        <v>865</v>
      </c>
      <c r="R64" t="s">
        <v>154</v>
      </c>
      <c r="S64" t="s">
        <v>348</v>
      </c>
      <c r="T64" t="s">
        <v>864</v>
      </c>
      <c r="U64" t="s">
        <v>155</v>
      </c>
    </row>
    <row r="65" spans="1:21" hidden="1" x14ac:dyDescent="0.2">
      <c r="A65" t="s">
        <v>70</v>
      </c>
      <c r="B65" t="s">
        <v>85</v>
      </c>
      <c r="C65" t="s">
        <v>145</v>
      </c>
      <c r="D65" t="s">
        <v>128</v>
      </c>
      <c r="E65" t="s">
        <v>146</v>
      </c>
      <c r="F65" t="s">
        <v>866</v>
      </c>
      <c r="G65" t="s">
        <v>119</v>
      </c>
      <c r="I65" t="s">
        <v>120</v>
      </c>
      <c r="J65" t="s">
        <v>118</v>
      </c>
      <c r="K65" t="s">
        <v>117</v>
      </c>
      <c r="M65" t="s">
        <v>120</v>
      </c>
      <c r="O65" t="s">
        <v>148</v>
      </c>
      <c r="P65" t="s">
        <v>147</v>
      </c>
      <c r="Q65" t="s">
        <v>867</v>
      </c>
      <c r="R65" t="s">
        <v>131</v>
      </c>
      <c r="S65" t="s">
        <v>147</v>
      </c>
      <c r="T65" t="s">
        <v>866</v>
      </c>
      <c r="U65" t="s">
        <v>132</v>
      </c>
    </row>
    <row r="66" spans="1:21" hidden="1" x14ac:dyDescent="0.2">
      <c r="A66" t="s">
        <v>70</v>
      </c>
      <c r="B66" t="s">
        <v>85</v>
      </c>
      <c r="C66" t="s">
        <v>349</v>
      </c>
      <c r="D66" t="s">
        <v>128</v>
      </c>
      <c r="E66" t="s">
        <v>350</v>
      </c>
      <c r="F66" t="s">
        <v>868</v>
      </c>
      <c r="G66" t="s">
        <v>119</v>
      </c>
      <c r="I66" t="s">
        <v>120</v>
      </c>
      <c r="J66" t="s">
        <v>118</v>
      </c>
      <c r="K66" t="s">
        <v>117</v>
      </c>
      <c r="M66" t="s">
        <v>120</v>
      </c>
      <c r="O66" t="s">
        <v>352</v>
      </c>
      <c r="P66" t="s">
        <v>351</v>
      </c>
      <c r="Q66" t="s">
        <v>869</v>
      </c>
      <c r="R66" t="s">
        <v>131</v>
      </c>
      <c r="S66" t="s">
        <v>351</v>
      </c>
      <c r="T66" t="s">
        <v>868</v>
      </c>
      <c r="U66" t="s">
        <v>132</v>
      </c>
    </row>
    <row r="67" spans="1:21" hidden="1" x14ac:dyDescent="0.2">
      <c r="A67" t="s">
        <v>70</v>
      </c>
      <c r="B67" t="s">
        <v>85</v>
      </c>
      <c r="C67" t="s">
        <v>353</v>
      </c>
      <c r="D67" t="s">
        <v>128</v>
      </c>
      <c r="E67" t="s">
        <v>354</v>
      </c>
      <c r="F67" t="s">
        <v>870</v>
      </c>
      <c r="G67" t="s">
        <v>119</v>
      </c>
      <c r="I67" t="s">
        <v>120</v>
      </c>
      <c r="J67" t="s">
        <v>118</v>
      </c>
      <c r="K67" t="s">
        <v>117</v>
      </c>
      <c r="M67" t="s">
        <v>120</v>
      </c>
      <c r="O67" t="s">
        <v>356</v>
      </c>
      <c r="P67" t="s">
        <v>355</v>
      </c>
      <c r="Q67" t="s">
        <v>871</v>
      </c>
      <c r="R67" t="s">
        <v>131</v>
      </c>
      <c r="S67" t="s">
        <v>355</v>
      </c>
      <c r="T67" t="s">
        <v>870</v>
      </c>
      <c r="U67" t="s">
        <v>132</v>
      </c>
    </row>
    <row r="68" spans="1:21" hidden="1" x14ac:dyDescent="0.2">
      <c r="A68" t="s">
        <v>70</v>
      </c>
      <c r="B68" t="s">
        <v>85</v>
      </c>
      <c r="C68" t="s">
        <v>357</v>
      </c>
      <c r="D68" t="s">
        <v>128</v>
      </c>
      <c r="E68" t="s">
        <v>358</v>
      </c>
      <c r="F68" t="s">
        <v>872</v>
      </c>
      <c r="G68" t="s">
        <v>119</v>
      </c>
      <c r="I68" t="s">
        <v>120</v>
      </c>
      <c r="J68" t="s">
        <v>118</v>
      </c>
      <c r="K68" t="s">
        <v>117</v>
      </c>
      <c r="M68" t="s">
        <v>120</v>
      </c>
      <c r="O68" t="s">
        <v>357</v>
      </c>
      <c r="P68" t="s">
        <v>359</v>
      </c>
      <c r="Q68" t="s">
        <v>873</v>
      </c>
      <c r="R68" t="s">
        <v>131</v>
      </c>
      <c r="S68" t="s">
        <v>359</v>
      </c>
      <c r="T68" t="s">
        <v>872</v>
      </c>
      <c r="U68" t="s">
        <v>132</v>
      </c>
    </row>
    <row r="69" spans="1:21" hidden="1" x14ac:dyDescent="0.2">
      <c r="A69" t="s">
        <v>70</v>
      </c>
      <c r="B69" t="s">
        <v>85</v>
      </c>
      <c r="C69" t="s">
        <v>360</v>
      </c>
      <c r="D69" t="s">
        <v>128</v>
      </c>
      <c r="E69" t="s">
        <v>361</v>
      </c>
      <c r="F69" t="s">
        <v>874</v>
      </c>
      <c r="G69" t="s">
        <v>119</v>
      </c>
      <c r="I69" t="s">
        <v>120</v>
      </c>
      <c r="J69" t="s">
        <v>118</v>
      </c>
      <c r="K69" t="s">
        <v>117</v>
      </c>
      <c r="M69" t="s">
        <v>120</v>
      </c>
      <c r="O69" t="s">
        <v>363</v>
      </c>
      <c r="P69" t="s">
        <v>362</v>
      </c>
      <c r="Q69" t="s">
        <v>875</v>
      </c>
      <c r="R69" t="s">
        <v>131</v>
      </c>
      <c r="S69" t="s">
        <v>362</v>
      </c>
      <c r="T69" t="s">
        <v>874</v>
      </c>
      <c r="U69" t="s">
        <v>132</v>
      </c>
    </row>
    <row r="70" spans="1:21" hidden="1" x14ac:dyDescent="0.2">
      <c r="A70" t="s">
        <v>70</v>
      </c>
      <c r="B70" t="s">
        <v>191</v>
      </c>
      <c r="C70" t="s">
        <v>364</v>
      </c>
      <c r="D70" t="s">
        <v>128</v>
      </c>
      <c r="E70" t="s">
        <v>654</v>
      </c>
      <c r="F70" t="s">
        <v>876</v>
      </c>
      <c r="G70" t="s">
        <v>119</v>
      </c>
      <c r="I70" t="s">
        <v>120</v>
      </c>
      <c r="J70" t="s">
        <v>118</v>
      </c>
      <c r="K70" t="s">
        <v>117</v>
      </c>
      <c r="M70" t="s">
        <v>120</v>
      </c>
      <c r="O70" t="s">
        <v>366</v>
      </c>
      <c r="P70" t="s">
        <v>365</v>
      </c>
      <c r="Q70" t="s">
        <v>877</v>
      </c>
      <c r="R70" t="s">
        <v>131</v>
      </c>
      <c r="S70" t="s">
        <v>365</v>
      </c>
      <c r="T70" t="s">
        <v>876</v>
      </c>
      <c r="U70" t="s">
        <v>132</v>
      </c>
    </row>
    <row r="71" spans="1:21" hidden="1" x14ac:dyDescent="0.2">
      <c r="A71" t="s">
        <v>70</v>
      </c>
      <c r="B71" t="s">
        <v>85</v>
      </c>
      <c r="C71" t="s">
        <v>367</v>
      </c>
      <c r="D71" t="s">
        <v>128</v>
      </c>
      <c r="E71" t="s">
        <v>368</v>
      </c>
      <c r="F71" t="s">
        <v>878</v>
      </c>
      <c r="G71" t="s">
        <v>119</v>
      </c>
      <c r="I71" t="s">
        <v>120</v>
      </c>
      <c r="J71" t="s">
        <v>118</v>
      </c>
      <c r="K71" t="s">
        <v>117</v>
      </c>
      <c r="M71" t="s">
        <v>120</v>
      </c>
      <c r="O71" t="s">
        <v>367</v>
      </c>
      <c r="P71" t="s">
        <v>369</v>
      </c>
      <c r="Q71" t="s">
        <v>879</v>
      </c>
      <c r="R71" t="s">
        <v>131</v>
      </c>
      <c r="S71" t="s">
        <v>369</v>
      </c>
      <c r="T71" t="s">
        <v>878</v>
      </c>
      <c r="U71" t="s">
        <v>132</v>
      </c>
    </row>
    <row r="72" spans="1:21" hidden="1" x14ac:dyDescent="0.2">
      <c r="A72" t="s">
        <v>70</v>
      </c>
      <c r="B72" t="s">
        <v>87</v>
      </c>
      <c r="C72" t="s">
        <v>370</v>
      </c>
      <c r="D72" t="s">
        <v>128</v>
      </c>
      <c r="E72" t="s">
        <v>371</v>
      </c>
      <c r="F72" t="s">
        <v>880</v>
      </c>
      <c r="G72" t="s">
        <v>119</v>
      </c>
      <c r="I72" t="s">
        <v>120</v>
      </c>
      <c r="J72" t="s">
        <v>118</v>
      </c>
      <c r="K72" t="s">
        <v>117</v>
      </c>
      <c r="M72" t="s">
        <v>120</v>
      </c>
      <c r="O72" t="s">
        <v>373</v>
      </c>
      <c r="P72" t="s">
        <v>372</v>
      </c>
      <c r="Q72" t="s">
        <v>881</v>
      </c>
      <c r="R72" t="s">
        <v>154</v>
      </c>
      <c r="S72" t="s">
        <v>372</v>
      </c>
      <c r="T72" t="s">
        <v>880</v>
      </c>
      <c r="U72" t="s">
        <v>155</v>
      </c>
    </row>
    <row r="73" spans="1:21" hidden="1" x14ac:dyDescent="0.2">
      <c r="A73" t="s">
        <v>70</v>
      </c>
      <c r="B73" t="s">
        <v>87</v>
      </c>
      <c r="C73" t="s">
        <v>253</v>
      </c>
      <c r="D73" t="s">
        <v>128</v>
      </c>
      <c r="E73" t="s">
        <v>374</v>
      </c>
      <c r="F73" t="s">
        <v>882</v>
      </c>
      <c r="G73" t="s">
        <v>119</v>
      </c>
      <c r="I73" t="s">
        <v>120</v>
      </c>
      <c r="J73" t="s">
        <v>118</v>
      </c>
      <c r="K73" t="s">
        <v>117</v>
      </c>
      <c r="M73" t="s">
        <v>120</v>
      </c>
      <c r="O73" t="s">
        <v>376</v>
      </c>
      <c r="P73" t="s">
        <v>375</v>
      </c>
      <c r="Q73" t="s">
        <v>883</v>
      </c>
      <c r="R73" t="s">
        <v>154</v>
      </c>
      <c r="S73" t="s">
        <v>375</v>
      </c>
      <c r="T73" t="s">
        <v>882</v>
      </c>
      <c r="U73" t="s">
        <v>155</v>
      </c>
    </row>
    <row r="74" spans="1:21" hidden="1" x14ac:dyDescent="0.2">
      <c r="A74" t="s">
        <v>70</v>
      </c>
      <c r="B74" t="s">
        <v>87</v>
      </c>
      <c r="C74" t="s">
        <v>377</v>
      </c>
      <c r="D74" t="s">
        <v>128</v>
      </c>
      <c r="E74" t="s">
        <v>378</v>
      </c>
      <c r="F74" t="s">
        <v>884</v>
      </c>
      <c r="G74" t="s">
        <v>119</v>
      </c>
      <c r="I74" t="s">
        <v>120</v>
      </c>
      <c r="J74" t="s">
        <v>118</v>
      </c>
      <c r="K74" t="s">
        <v>117</v>
      </c>
      <c r="M74" t="s">
        <v>120</v>
      </c>
      <c r="O74" t="s">
        <v>380</v>
      </c>
      <c r="P74" t="s">
        <v>379</v>
      </c>
      <c r="Q74" t="s">
        <v>885</v>
      </c>
      <c r="R74" t="s">
        <v>154</v>
      </c>
      <c r="S74" t="s">
        <v>379</v>
      </c>
      <c r="T74" t="s">
        <v>884</v>
      </c>
      <c r="U74" t="s">
        <v>155</v>
      </c>
    </row>
    <row r="75" spans="1:21" hidden="1" x14ac:dyDescent="0.2">
      <c r="A75" t="s">
        <v>70</v>
      </c>
      <c r="B75" t="s">
        <v>87</v>
      </c>
      <c r="C75" t="s">
        <v>381</v>
      </c>
      <c r="D75" t="s">
        <v>128</v>
      </c>
      <c r="E75" t="s">
        <v>382</v>
      </c>
      <c r="F75" t="s">
        <v>886</v>
      </c>
      <c r="G75" t="s">
        <v>119</v>
      </c>
      <c r="I75" t="s">
        <v>120</v>
      </c>
      <c r="J75" t="s">
        <v>118</v>
      </c>
      <c r="K75" t="s">
        <v>117</v>
      </c>
      <c r="M75" t="s">
        <v>120</v>
      </c>
      <c r="O75" t="s">
        <v>381</v>
      </c>
      <c r="P75" t="s">
        <v>383</v>
      </c>
      <c r="Q75" t="s">
        <v>887</v>
      </c>
      <c r="R75" t="s">
        <v>154</v>
      </c>
      <c r="S75" t="s">
        <v>383</v>
      </c>
      <c r="T75" t="s">
        <v>886</v>
      </c>
      <c r="U75" t="s">
        <v>155</v>
      </c>
    </row>
    <row r="76" spans="1:21" hidden="1" x14ac:dyDescent="0.2">
      <c r="A76" t="s">
        <v>70</v>
      </c>
      <c r="B76" t="s">
        <v>87</v>
      </c>
      <c r="C76" t="s">
        <v>187</v>
      </c>
      <c r="D76" t="s">
        <v>128</v>
      </c>
      <c r="E76" t="s">
        <v>188</v>
      </c>
      <c r="F76" t="s">
        <v>888</v>
      </c>
      <c r="G76" t="s">
        <v>119</v>
      </c>
      <c r="I76" t="s">
        <v>120</v>
      </c>
      <c r="J76" t="s">
        <v>118</v>
      </c>
      <c r="K76" t="s">
        <v>117</v>
      </c>
      <c r="M76" t="s">
        <v>120</v>
      </c>
      <c r="O76" t="s">
        <v>190</v>
      </c>
      <c r="P76" t="s">
        <v>189</v>
      </c>
      <c r="Q76" t="s">
        <v>889</v>
      </c>
      <c r="R76" t="s">
        <v>154</v>
      </c>
      <c r="S76" t="s">
        <v>189</v>
      </c>
      <c r="T76" t="s">
        <v>888</v>
      </c>
      <c r="U76" t="s">
        <v>155</v>
      </c>
    </row>
    <row r="77" spans="1:21" hidden="1" x14ac:dyDescent="0.2">
      <c r="A77" t="s">
        <v>70</v>
      </c>
      <c r="B77" t="s">
        <v>87</v>
      </c>
      <c r="C77" t="s">
        <v>384</v>
      </c>
      <c r="D77" t="s">
        <v>128</v>
      </c>
      <c r="E77" t="s">
        <v>385</v>
      </c>
      <c r="F77" t="s">
        <v>890</v>
      </c>
      <c r="G77" t="s">
        <v>119</v>
      </c>
      <c r="I77" t="s">
        <v>120</v>
      </c>
      <c r="J77" t="s">
        <v>118</v>
      </c>
      <c r="K77" t="s">
        <v>117</v>
      </c>
      <c r="M77" t="s">
        <v>120</v>
      </c>
      <c r="O77" t="s">
        <v>387</v>
      </c>
      <c r="P77" t="s">
        <v>386</v>
      </c>
      <c r="Q77" t="s">
        <v>891</v>
      </c>
      <c r="R77" t="s">
        <v>154</v>
      </c>
      <c r="S77" t="s">
        <v>386</v>
      </c>
      <c r="T77" t="s">
        <v>890</v>
      </c>
      <c r="U77" t="s">
        <v>155</v>
      </c>
    </row>
    <row r="78" spans="1:21" hidden="1" x14ac:dyDescent="0.2">
      <c r="A78" t="s">
        <v>70</v>
      </c>
      <c r="B78" t="s">
        <v>87</v>
      </c>
      <c r="C78" t="s">
        <v>151</v>
      </c>
      <c r="D78" t="s">
        <v>128</v>
      </c>
      <c r="E78" t="s">
        <v>152</v>
      </c>
      <c r="F78" t="s">
        <v>892</v>
      </c>
      <c r="G78" t="s">
        <v>119</v>
      </c>
      <c r="I78" t="s">
        <v>120</v>
      </c>
      <c r="J78" t="s">
        <v>118</v>
      </c>
      <c r="K78" t="s">
        <v>117</v>
      </c>
      <c r="M78" t="s">
        <v>120</v>
      </c>
      <c r="O78" t="s">
        <v>151</v>
      </c>
      <c r="P78" t="s">
        <v>153</v>
      </c>
      <c r="Q78" t="s">
        <v>893</v>
      </c>
      <c r="R78" t="s">
        <v>154</v>
      </c>
      <c r="S78" t="s">
        <v>153</v>
      </c>
      <c r="T78" t="s">
        <v>892</v>
      </c>
      <c r="U78" t="s">
        <v>155</v>
      </c>
    </row>
    <row r="79" spans="1:21" hidden="1" x14ac:dyDescent="0.2">
      <c r="A79" t="s">
        <v>70</v>
      </c>
      <c r="B79" t="s">
        <v>87</v>
      </c>
      <c r="C79" t="s">
        <v>388</v>
      </c>
      <c r="D79" t="s">
        <v>128</v>
      </c>
      <c r="E79" t="s">
        <v>389</v>
      </c>
      <c r="F79" t="s">
        <v>894</v>
      </c>
      <c r="G79" t="s">
        <v>119</v>
      </c>
      <c r="I79" t="s">
        <v>120</v>
      </c>
      <c r="J79" t="s">
        <v>118</v>
      </c>
      <c r="K79" t="s">
        <v>117</v>
      </c>
      <c r="M79" t="s">
        <v>120</v>
      </c>
      <c r="O79" t="s">
        <v>391</v>
      </c>
      <c r="P79" t="s">
        <v>390</v>
      </c>
      <c r="Q79" t="s">
        <v>895</v>
      </c>
      <c r="R79" t="s">
        <v>154</v>
      </c>
      <c r="S79" t="s">
        <v>390</v>
      </c>
      <c r="T79" t="s">
        <v>894</v>
      </c>
      <c r="U79" t="s">
        <v>155</v>
      </c>
    </row>
    <row r="80" spans="1:21" hidden="1" x14ac:dyDescent="0.2">
      <c r="A80" t="s">
        <v>70</v>
      </c>
      <c r="B80" t="s">
        <v>87</v>
      </c>
      <c r="C80" t="s">
        <v>156</v>
      </c>
      <c r="D80" t="s">
        <v>128</v>
      </c>
      <c r="E80" t="s">
        <v>157</v>
      </c>
      <c r="F80" t="s">
        <v>896</v>
      </c>
      <c r="G80" t="s">
        <v>119</v>
      </c>
      <c r="I80" t="s">
        <v>120</v>
      </c>
      <c r="J80" t="s">
        <v>118</v>
      </c>
      <c r="K80" t="s">
        <v>117</v>
      </c>
      <c r="M80" t="s">
        <v>120</v>
      </c>
      <c r="O80" t="s">
        <v>156</v>
      </c>
      <c r="P80" t="s">
        <v>158</v>
      </c>
      <c r="Q80" t="s">
        <v>897</v>
      </c>
      <c r="R80" t="s">
        <v>154</v>
      </c>
      <c r="S80" t="s">
        <v>158</v>
      </c>
      <c r="T80" t="s">
        <v>896</v>
      </c>
      <c r="U80" t="s">
        <v>155</v>
      </c>
    </row>
    <row r="81" spans="1:21" hidden="1" x14ac:dyDescent="0.2">
      <c r="A81" t="s">
        <v>70</v>
      </c>
      <c r="B81" t="s">
        <v>87</v>
      </c>
      <c r="C81" t="s">
        <v>184</v>
      </c>
      <c r="D81" t="s">
        <v>128</v>
      </c>
      <c r="E81" t="s">
        <v>185</v>
      </c>
      <c r="F81" t="s">
        <v>898</v>
      </c>
      <c r="G81" t="s">
        <v>119</v>
      </c>
      <c r="I81" t="s">
        <v>120</v>
      </c>
      <c r="J81" t="s">
        <v>118</v>
      </c>
      <c r="K81" t="s">
        <v>117</v>
      </c>
      <c r="M81" t="s">
        <v>120</v>
      </c>
      <c r="O81" t="s">
        <v>184</v>
      </c>
      <c r="P81" t="s">
        <v>186</v>
      </c>
      <c r="Q81" t="s">
        <v>899</v>
      </c>
      <c r="R81" t="s">
        <v>154</v>
      </c>
      <c r="S81" t="s">
        <v>186</v>
      </c>
      <c r="T81" t="s">
        <v>898</v>
      </c>
      <c r="U81" t="s">
        <v>155</v>
      </c>
    </row>
    <row r="82" spans="1:21" hidden="1" x14ac:dyDescent="0.2">
      <c r="A82" t="s">
        <v>70</v>
      </c>
      <c r="B82" t="s">
        <v>87</v>
      </c>
      <c r="C82" t="s">
        <v>392</v>
      </c>
      <c r="D82" t="s">
        <v>128</v>
      </c>
      <c r="E82" t="s">
        <v>393</v>
      </c>
      <c r="F82" t="s">
        <v>900</v>
      </c>
      <c r="G82" t="s">
        <v>119</v>
      </c>
      <c r="I82" t="s">
        <v>120</v>
      </c>
      <c r="J82" t="s">
        <v>118</v>
      </c>
      <c r="K82" t="s">
        <v>117</v>
      </c>
      <c r="M82" t="s">
        <v>120</v>
      </c>
      <c r="O82" t="s">
        <v>395</v>
      </c>
      <c r="P82" t="s">
        <v>394</v>
      </c>
      <c r="Q82" t="s">
        <v>901</v>
      </c>
      <c r="R82" t="s">
        <v>154</v>
      </c>
      <c r="S82" t="s">
        <v>394</v>
      </c>
      <c r="T82" t="s">
        <v>900</v>
      </c>
      <c r="U82" t="s">
        <v>155</v>
      </c>
    </row>
    <row r="83" spans="1:21" hidden="1" x14ac:dyDescent="0.2">
      <c r="A83" t="s">
        <v>70</v>
      </c>
      <c r="B83" t="s">
        <v>87</v>
      </c>
      <c r="C83" t="s">
        <v>396</v>
      </c>
      <c r="D83" t="s">
        <v>128</v>
      </c>
      <c r="E83" t="s">
        <v>397</v>
      </c>
      <c r="F83" t="s">
        <v>902</v>
      </c>
      <c r="G83" t="s">
        <v>119</v>
      </c>
      <c r="I83" t="s">
        <v>120</v>
      </c>
      <c r="J83" t="s">
        <v>118</v>
      </c>
      <c r="K83" t="s">
        <v>117</v>
      </c>
      <c r="M83" t="s">
        <v>120</v>
      </c>
      <c r="O83" t="s">
        <v>396</v>
      </c>
      <c r="P83" t="s">
        <v>398</v>
      </c>
      <c r="Q83" t="s">
        <v>903</v>
      </c>
      <c r="R83" t="s">
        <v>154</v>
      </c>
      <c r="S83" t="s">
        <v>398</v>
      </c>
      <c r="T83" t="s">
        <v>902</v>
      </c>
      <c r="U83" t="s">
        <v>155</v>
      </c>
    </row>
    <row r="84" spans="1:21" hidden="1" x14ac:dyDescent="0.2">
      <c r="A84" t="s">
        <v>70</v>
      </c>
      <c r="B84" t="s">
        <v>87</v>
      </c>
      <c r="C84" t="s">
        <v>399</v>
      </c>
      <c r="D84" t="s">
        <v>128</v>
      </c>
      <c r="E84" t="s">
        <v>400</v>
      </c>
      <c r="F84" t="s">
        <v>904</v>
      </c>
      <c r="G84" t="s">
        <v>119</v>
      </c>
      <c r="I84" t="s">
        <v>120</v>
      </c>
      <c r="J84" t="s">
        <v>118</v>
      </c>
      <c r="K84" t="s">
        <v>117</v>
      </c>
      <c r="M84" t="s">
        <v>120</v>
      </c>
      <c r="O84" t="s">
        <v>402</v>
      </c>
      <c r="P84" t="s">
        <v>401</v>
      </c>
      <c r="Q84" t="s">
        <v>905</v>
      </c>
      <c r="R84" t="s">
        <v>154</v>
      </c>
      <c r="S84" t="s">
        <v>401</v>
      </c>
      <c r="T84" t="s">
        <v>904</v>
      </c>
      <c r="U84" t="s">
        <v>155</v>
      </c>
    </row>
    <row r="85" spans="1:21" hidden="1" x14ac:dyDescent="0.2">
      <c r="A85" t="s">
        <v>70</v>
      </c>
      <c r="B85" t="s">
        <v>87</v>
      </c>
      <c r="C85" t="s">
        <v>403</v>
      </c>
      <c r="D85" t="s">
        <v>128</v>
      </c>
      <c r="E85" t="s">
        <v>404</v>
      </c>
      <c r="F85" t="s">
        <v>906</v>
      </c>
      <c r="G85" t="s">
        <v>119</v>
      </c>
      <c r="I85" t="s">
        <v>120</v>
      </c>
      <c r="J85" t="s">
        <v>118</v>
      </c>
      <c r="K85" t="s">
        <v>117</v>
      </c>
      <c r="M85" t="s">
        <v>120</v>
      </c>
      <c r="O85" t="s">
        <v>403</v>
      </c>
      <c r="P85" t="s">
        <v>405</v>
      </c>
      <c r="Q85" t="s">
        <v>907</v>
      </c>
      <c r="R85" t="s">
        <v>149</v>
      </c>
      <c r="S85" t="s">
        <v>405</v>
      </c>
      <c r="T85" t="s">
        <v>906</v>
      </c>
      <c r="U85" t="s">
        <v>150</v>
      </c>
    </row>
    <row r="86" spans="1:21" hidden="1" x14ac:dyDescent="0.2">
      <c r="A86" t="s">
        <v>70</v>
      </c>
      <c r="B86" t="s">
        <v>87</v>
      </c>
      <c r="C86" t="s">
        <v>406</v>
      </c>
      <c r="D86" t="s">
        <v>128</v>
      </c>
      <c r="E86" t="s">
        <v>407</v>
      </c>
      <c r="F86" t="s">
        <v>908</v>
      </c>
      <c r="G86" t="s">
        <v>119</v>
      </c>
      <c r="I86" t="s">
        <v>120</v>
      </c>
      <c r="J86" t="s">
        <v>118</v>
      </c>
      <c r="K86" t="s">
        <v>117</v>
      </c>
      <c r="M86" t="s">
        <v>120</v>
      </c>
      <c r="O86" t="s">
        <v>409</v>
      </c>
      <c r="P86" t="s">
        <v>408</v>
      </c>
      <c r="Q86" t="s">
        <v>909</v>
      </c>
      <c r="R86" t="s">
        <v>113</v>
      </c>
      <c r="S86" t="s">
        <v>408</v>
      </c>
      <c r="T86" t="s">
        <v>908</v>
      </c>
      <c r="U86" t="s">
        <v>114</v>
      </c>
    </row>
    <row r="87" spans="1:21" hidden="1" x14ac:dyDescent="0.2">
      <c r="A87" t="s">
        <v>70</v>
      </c>
      <c r="B87" t="s">
        <v>87</v>
      </c>
      <c r="C87" t="s">
        <v>132</v>
      </c>
      <c r="D87" t="s">
        <v>128</v>
      </c>
      <c r="E87" t="s">
        <v>643</v>
      </c>
      <c r="F87" t="s">
        <v>910</v>
      </c>
      <c r="G87" t="s">
        <v>119</v>
      </c>
      <c r="I87" t="s">
        <v>120</v>
      </c>
      <c r="J87" t="s">
        <v>118</v>
      </c>
      <c r="K87" t="s">
        <v>117</v>
      </c>
      <c r="M87" t="s">
        <v>120</v>
      </c>
      <c r="O87" t="s">
        <v>411</v>
      </c>
      <c r="P87" t="s">
        <v>410</v>
      </c>
      <c r="Q87" t="s">
        <v>911</v>
      </c>
      <c r="R87" t="s">
        <v>131</v>
      </c>
      <c r="S87" t="s">
        <v>410</v>
      </c>
      <c r="T87" t="s">
        <v>910</v>
      </c>
      <c r="U87" t="s">
        <v>132</v>
      </c>
    </row>
    <row r="88" spans="1:21" hidden="1" x14ac:dyDescent="0.2">
      <c r="A88" t="s">
        <v>70</v>
      </c>
      <c r="B88" t="s">
        <v>87</v>
      </c>
      <c r="C88" t="s">
        <v>412</v>
      </c>
      <c r="D88" t="s">
        <v>128</v>
      </c>
      <c r="E88" t="s">
        <v>413</v>
      </c>
      <c r="F88" t="s">
        <v>912</v>
      </c>
      <c r="G88" t="s">
        <v>119</v>
      </c>
      <c r="I88" t="s">
        <v>120</v>
      </c>
      <c r="J88" t="s">
        <v>118</v>
      </c>
      <c r="K88" t="s">
        <v>117</v>
      </c>
      <c r="M88" t="s">
        <v>120</v>
      </c>
      <c r="O88" t="s">
        <v>415</v>
      </c>
      <c r="P88" t="s">
        <v>414</v>
      </c>
      <c r="Q88" t="s">
        <v>913</v>
      </c>
      <c r="R88" t="s">
        <v>154</v>
      </c>
      <c r="S88" t="s">
        <v>414</v>
      </c>
      <c r="T88" t="s">
        <v>912</v>
      </c>
      <c r="U88" t="s">
        <v>155</v>
      </c>
    </row>
    <row r="89" spans="1:21" hidden="1" x14ac:dyDescent="0.2">
      <c r="A89" t="s">
        <v>70</v>
      </c>
      <c r="B89" t="s">
        <v>90</v>
      </c>
      <c r="C89" t="s">
        <v>416</v>
      </c>
      <c r="D89" t="s">
        <v>128</v>
      </c>
      <c r="E89" t="s">
        <v>417</v>
      </c>
      <c r="F89" t="s">
        <v>914</v>
      </c>
      <c r="G89" t="s">
        <v>119</v>
      </c>
      <c r="I89" t="s">
        <v>120</v>
      </c>
      <c r="J89" t="s">
        <v>118</v>
      </c>
      <c r="K89" t="s">
        <v>117</v>
      </c>
      <c r="M89" t="s">
        <v>120</v>
      </c>
      <c r="O89" t="s">
        <v>419</v>
      </c>
      <c r="P89" t="s">
        <v>418</v>
      </c>
      <c r="Q89" t="s">
        <v>915</v>
      </c>
      <c r="R89" t="s">
        <v>154</v>
      </c>
      <c r="S89" t="s">
        <v>418</v>
      </c>
      <c r="T89" t="s">
        <v>914</v>
      </c>
      <c r="U89" t="s">
        <v>155</v>
      </c>
    </row>
    <row r="90" spans="1:21" hidden="1" x14ac:dyDescent="0.2">
      <c r="A90" t="s">
        <v>70</v>
      </c>
      <c r="B90" t="s">
        <v>90</v>
      </c>
      <c r="C90" t="s">
        <v>420</v>
      </c>
      <c r="D90" t="s">
        <v>128</v>
      </c>
      <c r="E90" t="s">
        <v>421</v>
      </c>
      <c r="F90" t="s">
        <v>916</v>
      </c>
      <c r="G90" t="s">
        <v>119</v>
      </c>
      <c r="I90" t="s">
        <v>120</v>
      </c>
      <c r="J90" t="s">
        <v>118</v>
      </c>
      <c r="K90" t="s">
        <v>117</v>
      </c>
      <c r="M90" t="s">
        <v>120</v>
      </c>
      <c r="O90" t="s">
        <v>423</v>
      </c>
      <c r="P90" t="s">
        <v>422</v>
      </c>
      <c r="Q90" t="s">
        <v>917</v>
      </c>
      <c r="R90" t="s">
        <v>154</v>
      </c>
      <c r="S90" t="s">
        <v>422</v>
      </c>
      <c r="T90" t="s">
        <v>916</v>
      </c>
      <c r="U90" t="s">
        <v>155</v>
      </c>
    </row>
    <row r="91" spans="1:21" hidden="1" x14ac:dyDescent="0.2">
      <c r="A91" t="s">
        <v>70</v>
      </c>
      <c r="B91" t="s">
        <v>90</v>
      </c>
      <c r="C91" t="s">
        <v>424</v>
      </c>
      <c r="D91" t="s">
        <v>128</v>
      </c>
      <c r="E91" t="s">
        <v>425</v>
      </c>
      <c r="F91" t="s">
        <v>918</v>
      </c>
      <c r="G91" t="s">
        <v>119</v>
      </c>
      <c r="I91" t="s">
        <v>120</v>
      </c>
      <c r="J91" t="s">
        <v>118</v>
      </c>
      <c r="K91" t="s">
        <v>117</v>
      </c>
      <c r="M91" t="s">
        <v>120</v>
      </c>
      <c r="O91" t="s">
        <v>424</v>
      </c>
      <c r="P91" t="s">
        <v>426</v>
      </c>
      <c r="Q91" t="s">
        <v>919</v>
      </c>
      <c r="R91" t="s">
        <v>154</v>
      </c>
      <c r="S91" t="s">
        <v>426</v>
      </c>
      <c r="T91" t="s">
        <v>918</v>
      </c>
      <c r="U91" t="s">
        <v>155</v>
      </c>
    </row>
    <row r="92" spans="1:21" hidden="1" x14ac:dyDescent="0.2">
      <c r="A92" t="s">
        <v>70</v>
      </c>
      <c r="B92" t="s">
        <v>90</v>
      </c>
      <c r="C92" t="s">
        <v>427</v>
      </c>
      <c r="D92" t="s">
        <v>128</v>
      </c>
      <c r="E92" t="s">
        <v>428</v>
      </c>
      <c r="F92" t="s">
        <v>920</v>
      </c>
      <c r="G92" t="s">
        <v>119</v>
      </c>
      <c r="I92" t="s">
        <v>120</v>
      </c>
      <c r="J92" t="s">
        <v>118</v>
      </c>
      <c r="K92" t="s">
        <v>117</v>
      </c>
      <c r="M92" t="s">
        <v>120</v>
      </c>
      <c r="O92" t="s">
        <v>430</v>
      </c>
      <c r="P92" t="s">
        <v>429</v>
      </c>
      <c r="Q92" t="s">
        <v>921</v>
      </c>
      <c r="R92" t="s">
        <v>154</v>
      </c>
      <c r="S92" t="s">
        <v>429</v>
      </c>
      <c r="T92" t="s">
        <v>920</v>
      </c>
      <c r="U92" t="s">
        <v>155</v>
      </c>
    </row>
    <row r="93" spans="1:21" hidden="1" x14ac:dyDescent="0.2">
      <c r="A93" t="s">
        <v>70</v>
      </c>
      <c r="B93" t="s">
        <v>90</v>
      </c>
      <c r="C93" t="s">
        <v>431</v>
      </c>
      <c r="D93" t="s">
        <v>128</v>
      </c>
      <c r="E93" t="s">
        <v>432</v>
      </c>
      <c r="F93" t="s">
        <v>922</v>
      </c>
      <c r="G93" t="s">
        <v>119</v>
      </c>
      <c r="I93" t="s">
        <v>120</v>
      </c>
      <c r="J93" t="s">
        <v>118</v>
      </c>
      <c r="K93" t="s">
        <v>117</v>
      </c>
      <c r="M93" t="s">
        <v>120</v>
      </c>
      <c r="O93" t="s">
        <v>434</v>
      </c>
      <c r="P93" t="s">
        <v>433</v>
      </c>
      <c r="Q93" t="s">
        <v>923</v>
      </c>
      <c r="R93" t="s">
        <v>154</v>
      </c>
      <c r="S93" t="s">
        <v>433</v>
      </c>
      <c r="T93" t="s">
        <v>922</v>
      </c>
      <c r="U93" t="s">
        <v>155</v>
      </c>
    </row>
    <row r="94" spans="1:21" hidden="1" x14ac:dyDescent="0.2">
      <c r="A94" t="s">
        <v>70</v>
      </c>
      <c r="B94" t="s">
        <v>90</v>
      </c>
      <c r="C94" t="s">
        <v>435</v>
      </c>
      <c r="D94" t="s">
        <v>128</v>
      </c>
      <c r="E94" t="s">
        <v>436</v>
      </c>
      <c r="F94" t="s">
        <v>924</v>
      </c>
      <c r="G94" t="s">
        <v>119</v>
      </c>
      <c r="I94" t="s">
        <v>120</v>
      </c>
      <c r="J94" t="s">
        <v>118</v>
      </c>
      <c r="K94" t="s">
        <v>117</v>
      </c>
      <c r="M94" t="s">
        <v>120</v>
      </c>
      <c r="O94" t="s">
        <v>438</v>
      </c>
      <c r="P94" t="s">
        <v>437</v>
      </c>
      <c r="Q94" t="s">
        <v>925</v>
      </c>
      <c r="R94" t="s">
        <v>154</v>
      </c>
      <c r="S94" t="s">
        <v>437</v>
      </c>
      <c r="T94" t="s">
        <v>924</v>
      </c>
      <c r="U94" t="s">
        <v>155</v>
      </c>
    </row>
    <row r="95" spans="1:21" hidden="1" x14ac:dyDescent="0.2">
      <c r="A95" t="s">
        <v>70</v>
      </c>
      <c r="B95" t="s">
        <v>90</v>
      </c>
      <c r="C95" t="s">
        <v>439</v>
      </c>
      <c r="D95" t="s">
        <v>128</v>
      </c>
      <c r="E95" t="s">
        <v>440</v>
      </c>
      <c r="F95" t="s">
        <v>926</v>
      </c>
      <c r="G95" t="s">
        <v>119</v>
      </c>
      <c r="I95" t="s">
        <v>120</v>
      </c>
      <c r="J95" t="s">
        <v>118</v>
      </c>
      <c r="K95" t="s">
        <v>117</v>
      </c>
      <c r="M95" t="s">
        <v>120</v>
      </c>
      <c r="O95" t="s">
        <v>442</v>
      </c>
      <c r="P95" t="s">
        <v>441</v>
      </c>
      <c r="Q95" t="s">
        <v>927</v>
      </c>
      <c r="R95" t="s">
        <v>154</v>
      </c>
      <c r="S95" t="s">
        <v>441</v>
      </c>
      <c r="T95" t="s">
        <v>926</v>
      </c>
      <c r="U95" t="s">
        <v>155</v>
      </c>
    </row>
    <row r="96" spans="1:21" hidden="1" x14ac:dyDescent="0.2">
      <c r="A96" t="s">
        <v>70</v>
      </c>
      <c r="B96" t="s">
        <v>90</v>
      </c>
      <c r="C96" t="s">
        <v>159</v>
      </c>
      <c r="D96" t="s">
        <v>128</v>
      </c>
      <c r="E96" t="s">
        <v>160</v>
      </c>
      <c r="F96" t="s">
        <v>928</v>
      </c>
      <c r="G96" t="s">
        <v>119</v>
      </c>
      <c r="I96" t="s">
        <v>120</v>
      </c>
      <c r="J96" t="s">
        <v>118</v>
      </c>
      <c r="K96" t="s">
        <v>117</v>
      </c>
      <c r="M96" t="s">
        <v>120</v>
      </c>
      <c r="O96" t="s">
        <v>162</v>
      </c>
      <c r="P96" t="s">
        <v>161</v>
      </c>
      <c r="Q96" t="s">
        <v>929</v>
      </c>
      <c r="R96" t="s">
        <v>154</v>
      </c>
      <c r="S96" t="s">
        <v>161</v>
      </c>
      <c r="T96" t="s">
        <v>928</v>
      </c>
      <c r="U96" t="s">
        <v>155</v>
      </c>
    </row>
    <row r="97" spans="1:21" hidden="1" x14ac:dyDescent="0.2">
      <c r="A97" t="s">
        <v>70</v>
      </c>
      <c r="B97" t="s">
        <v>90</v>
      </c>
      <c r="C97" t="s">
        <v>443</v>
      </c>
      <c r="D97" t="s">
        <v>128</v>
      </c>
      <c r="E97" t="s">
        <v>444</v>
      </c>
      <c r="F97" t="s">
        <v>930</v>
      </c>
      <c r="G97" t="s">
        <v>119</v>
      </c>
      <c r="I97" t="s">
        <v>120</v>
      </c>
      <c r="J97" t="s">
        <v>118</v>
      </c>
      <c r="K97" t="s">
        <v>117</v>
      </c>
      <c r="M97" t="s">
        <v>120</v>
      </c>
      <c r="O97" t="s">
        <v>446</v>
      </c>
      <c r="P97" t="s">
        <v>445</v>
      </c>
      <c r="Q97" t="s">
        <v>931</v>
      </c>
      <c r="R97" t="s">
        <v>131</v>
      </c>
      <c r="S97" t="s">
        <v>445</v>
      </c>
      <c r="T97" t="s">
        <v>930</v>
      </c>
      <c r="U97" t="s">
        <v>132</v>
      </c>
    </row>
    <row r="98" spans="1:21" hidden="1" x14ac:dyDescent="0.2">
      <c r="A98" t="s">
        <v>70</v>
      </c>
      <c r="B98" t="s">
        <v>90</v>
      </c>
      <c r="C98" t="s">
        <v>180</v>
      </c>
      <c r="D98" t="s">
        <v>128</v>
      </c>
      <c r="E98" t="s">
        <v>181</v>
      </c>
      <c r="F98" t="s">
        <v>932</v>
      </c>
      <c r="G98" t="s">
        <v>119</v>
      </c>
      <c r="I98" t="s">
        <v>120</v>
      </c>
      <c r="J98" t="s">
        <v>118</v>
      </c>
      <c r="K98" t="s">
        <v>117</v>
      </c>
      <c r="M98" t="s">
        <v>120</v>
      </c>
      <c r="O98" t="s">
        <v>183</v>
      </c>
      <c r="P98" t="s">
        <v>182</v>
      </c>
      <c r="Q98" t="s">
        <v>933</v>
      </c>
      <c r="R98" t="s">
        <v>154</v>
      </c>
      <c r="S98" t="s">
        <v>182</v>
      </c>
      <c r="T98" t="s">
        <v>932</v>
      </c>
      <c r="U98" t="s">
        <v>155</v>
      </c>
    </row>
    <row r="99" spans="1:21" hidden="1" x14ac:dyDescent="0.2">
      <c r="A99" t="s">
        <v>70</v>
      </c>
      <c r="B99" t="s">
        <v>90</v>
      </c>
      <c r="C99" t="s">
        <v>447</v>
      </c>
      <c r="D99" t="s">
        <v>128</v>
      </c>
      <c r="E99" t="s">
        <v>448</v>
      </c>
      <c r="F99" t="s">
        <v>934</v>
      </c>
      <c r="G99" t="s">
        <v>119</v>
      </c>
      <c r="I99" t="s">
        <v>120</v>
      </c>
      <c r="J99" t="s">
        <v>118</v>
      </c>
      <c r="K99" t="s">
        <v>117</v>
      </c>
      <c r="M99" t="s">
        <v>120</v>
      </c>
      <c r="O99" t="s">
        <v>450</v>
      </c>
      <c r="P99" t="s">
        <v>449</v>
      </c>
      <c r="Q99" t="s">
        <v>935</v>
      </c>
      <c r="R99" t="s">
        <v>154</v>
      </c>
      <c r="S99" t="s">
        <v>449</v>
      </c>
      <c r="T99" t="s">
        <v>934</v>
      </c>
      <c r="U99" t="s">
        <v>155</v>
      </c>
    </row>
    <row r="100" spans="1:21" hidden="1" x14ac:dyDescent="0.2">
      <c r="A100" t="s">
        <v>70</v>
      </c>
      <c r="B100" t="s">
        <v>90</v>
      </c>
      <c r="C100" t="s">
        <v>451</v>
      </c>
      <c r="D100" t="s">
        <v>128</v>
      </c>
      <c r="E100" t="s">
        <v>452</v>
      </c>
      <c r="F100" t="s">
        <v>936</v>
      </c>
      <c r="G100" t="s">
        <v>119</v>
      </c>
      <c r="I100" t="s">
        <v>120</v>
      </c>
      <c r="J100" t="s">
        <v>118</v>
      </c>
      <c r="K100" t="s">
        <v>117</v>
      </c>
      <c r="M100" t="s">
        <v>120</v>
      </c>
      <c r="O100" t="s">
        <v>454</v>
      </c>
      <c r="P100" t="s">
        <v>453</v>
      </c>
      <c r="Q100" t="s">
        <v>937</v>
      </c>
      <c r="R100" t="s">
        <v>154</v>
      </c>
      <c r="S100" t="s">
        <v>453</v>
      </c>
      <c r="T100" t="s">
        <v>936</v>
      </c>
      <c r="U100" t="s">
        <v>155</v>
      </c>
    </row>
    <row r="101" spans="1:21" hidden="1" x14ac:dyDescent="0.2">
      <c r="A101" t="s">
        <v>70</v>
      </c>
      <c r="B101" t="s">
        <v>90</v>
      </c>
      <c r="C101" t="s">
        <v>455</v>
      </c>
      <c r="D101" t="s">
        <v>128</v>
      </c>
      <c r="E101" t="s">
        <v>456</v>
      </c>
      <c r="F101" t="s">
        <v>938</v>
      </c>
      <c r="G101" t="s">
        <v>119</v>
      </c>
      <c r="I101" t="s">
        <v>120</v>
      </c>
      <c r="J101" t="s">
        <v>118</v>
      </c>
      <c r="K101" t="s">
        <v>117</v>
      </c>
      <c r="M101" t="s">
        <v>120</v>
      </c>
      <c r="O101" t="s">
        <v>458</v>
      </c>
      <c r="P101" t="s">
        <v>457</v>
      </c>
      <c r="Q101" t="s">
        <v>939</v>
      </c>
      <c r="R101" t="s">
        <v>154</v>
      </c>
      <c r="S101" t="s">
        <v>457</v>
      </c>
      <c r="T101" t="s">
        <v>938</v>
      </c>
      <c r="U101" t="s">
        <v>155</v>
      </c>
    </row>
    <row r="102" spans="1:21" hidden="1" x14ac:dyDescent="0.2">
      <c r="A102" t="s">
        <v>70</v>
      </c>
      <c r="B102" t="s">
        <v>90</v>
      </c>
      <c r="C102" t="s">
        <v>459</v>
      </c>
      <c r="D102" t="s">
        <v>128</v>
      </c>
      <c r="E102" t="s">
        <v>460</v>
      </c>
      <c r="F102" t="s">
        <v>940</v>
      </c>
      <c r="G102" t="s">
        <v>119</v>
      </c>
      <c r="I102" t="s">
        <v>120</v>
      </c>
      <c r="J102" t="s">
        <v>118</v>
      </c>
      <c r="K102" t="s">
        <v>117</v>
      </c>
      <c r="M102" t="s">
        <v>120</v>
      </c>
      <c r="O102" t="s">
        <v>462</v>
      </c>
      <c r="P102" t="s">
        <v>461</v>
      </c>
      <c r="Q102" t="s">
        <v>941</v>
      </c>
      <c r="R102" t="s">
        <v>154</v>
      </c>
      <c r="S102" t="s">
        <v>461</v>
      </c>
      <c r="T102" t="s">
        <v>940</v>
      </c>
      <c r="U102" t="s">
        <v>155</v>
      </c>
    </row>
    <row r="103" spans="1:21" hidden="1" x14ac:dyDescent="0.2">
      <c r="A103" t="s">
        <v>70</v>
      </c>
      <c r="B103" t="s">
        <v>90</v>
      </c>
      <c r="C103" t="s">
        <v>465</v>
      </c>
      <c r="D103" t="s">
        <v>128</v>
      </c>
      <c r="E103" t="s">
        <v>466</v>
      </c>
      <c r="F103" t="s">
        <v>942</v>
      </c>
      <c r="G103" t="s">
        <v>119</v>
      </c>
      <c r="I103" t="s">
        <v>120</v>
      </c>
      <c r="J103" t="s">
        <v>118</v>
      </c>
      <c r="K103" t="s">
        <v>117</v>
      </c>
      <c r="M103" t="s">
        <v>120</v>
      </c>
      <c r="O103" t="s">
        <v>465</v>
      </c>
      <c r="P103" t="s">
        <v>467</v>
      </c>
      <c r="Q103" t="s">
        <v>943</v>
      </c>
      <c r="R103" t="s">
        <v>131</v>
      </c>
      <c r="S103" t="s">
        <v>467</v>
      </c>
      <c r="T103" t="s">
        <v>942</v>
      </c>
      <c r="U103" t="s">
        <v>132</v>
      </c>
    </row>
    <row r="104" spans="1:21" hidden="1" x14ac:dyDescent="0.2">
      <c r="A104" t="s">
        <v>70</v>
      </c>
      <c r="B104" t="s">
        <v>90</v>
      </c>
      <c r="C104" t="s">
        <v>468</v>
      </c>
      <c r="D104" t="s">
        <v>128</v>
      </c>
      <c r="E104" t="s">
        <v>469</v>
      </c>
      <c r="F104" t="s">
        <v>944</v>
      </c>
      <c r="G104" t="s">
        <v>119</v>
      </c>
      <c r="I104" t="s">
        <v>120</v>
      </c>
      <c r="J104" t="s">
        <v>118</v>
      </c>
      <c r="K104" t="s">
        <v>117</v>
      </c>
      <c r="M104" t="s">
        <v>120</v>
      </c>
      <c r="O104" t="s">
        <v>471</v>
      </c>
      <c r="P104" t="s">
        <v>470</v>
      </c>
      <c r="Q104" t="s">
        <v>945</v>
      </c>
      <c r="R104" t="s">
        <v>131</v>
      </c>
      <c r="S104" t="s">
        <v>470</v>
      </c>
      <c r="T104" t="s">
        <v>944</v>
      </c>
      <c r="U104" t="s">
        <v>132</v>
      </c>
    </row>
    <row r="105" spans="1:21" hidden="1" x14ac:dyDescent="0.2">
      <c r="A105" t="s">
        <v>70</v>
      </c>
      <c r="B105" t="s">
        <v>90</v>
      </c>
      <c r="C105" t="s">
        <v>472</v>
      </c>
      <c r="D105" t="s">
        <v>128</v>
      </c>
      <c r="E105" t="s">
        <v>473</v>
      </c>
      <c r="F105" t="s">
        <v>946</v>
      </c>
      <c r="G105" t="s">
        <v>119</v>
      </c>
      <c r="I105" t="s">
        <v>120</v>
      </c>
      <c r="J105" t="s">
        <v>118</v>
      </c>
      <c r="K105" t="s">
        <v>117</v>
      </c>
      <c r="M105" t="s">
        <v>120</v>
      </c>
      <c r="O105" t="s">
        <v>475</v>
      </c>
      <c r="P105" t="s">
        <v>474</v>
      </c>
      <c r="Q105" t="s">
        <v>947</v>
      </c>
      <c r="R105" t="s">
        <v>131</v>
      </c>
      <c r="S105" t="s">
        <v>474</v>
      </c>
      <c r="T105" t="s">
        <v>946</v>
      </c>
      <c r="U105" t="s">
        <v>132</v>
      </c>
    </row>
    <row r="106" spans="1:21" hidden="1" x14ac:dyDescent="0.2">
      <c r="A106" t="s">
        <v>70</v>
      </c>
      <c r="B106" t="s">
        <v>90</v>
      </c>
      <c r="C106" t="s">
        <v>163</v>
      </c>
      <c r="D106" t="s">
        <v>128</v>
      </c>
      <c r="E106" t="s">
        <v>164</v>
      </c>
      <c r="F106" t="s">
        <v>948</v>
      </c>
      <c r="G106" t="s">
        <v>119</v>
      </c>
      <c r="I106" t="s">
        <v>120</v>
      </c>
      <c r="J106" t="s">
        <v>118</v>
      </c>
      <c r="K106" t="s">
        <v>117</v>
      </c>
      <c r="M106" t="s">
        <v>120</v>
      </c>
      <c r="O106" t="s">
        <v>166</v>
      </c>
      <c r="P106" t="s">
        <v>165</v>
      </c>
      <c r="Q106" t="s">
        <v>949</v>
      </c>
      <c r="R106" t="s">
        <v>154</v>
      </c>
      <c r="S106" t="s">
        <v>165</v>
      </c>
      <c r="T106" t="s">
        <v>948</v>
      </c>
      <c r="U106" t="s">
        <v>155</v>
      </c>
    </row>
    <row r="107" spans="1:21" hidden="1" x14ac:dyDescent="0.2">
      <c r="A107" t="s">
        <v>70</v>
      </c>
      <c r="B107" t="s">
        <v>476</v>
      </c>
      <c r="C107" t="s">
        <v>477</v>
      </c>
      <c r="D107" t="s">
        <v>128</v>
      </c>
      <c r="E107" t="s">
        <v>478</v>
      </c>
      <c r="F107" t="s">
        <v>950</v>
      </c>
      <c r="G107" t="s">
        <v>119</v>
      </c>
      <c r="I107" t="s">
        <v>120</v>
      </c>
      <c r="J107" t="s">
        <v>118</v>
      </c>
      <c r="K107" t="s">
        <v>117</v>
      </c>
      <c r="M107" t="s">
        <v>120</v>
      </c>
      <c r="O107" t="s">
        <v>477</v>
      </c>
      <c r="P107" t="s">
        <v>479</v>
      </c>
      <c r="Q107" t="s">
        <v>951</v>
      </c>
      <c r="R107" t="s">
        <v>154</v>
      </c>
      <c r="S107" t="s">
        <v>479</v>
      </c>
      <c r="T107" t="s">
        <v>950</v>
      </c>
      <c r="U107" t="s">
        <v>155</v>
      </c>
    </row>
    <row r="108" spans="1:21" hidden="1" x14ac:dyDescent="0.2">
      <c r="A108" t="s">
        <v>70</v>
      </c>
      <c r="B108" t="s">
        <v>134</v>
      </c>
      <c r="C108" t="s">
        <v>134</v>
      </c>
      <c r="D108" t="s">
        <v>128</v>
      </c>
      <c r="E108" t="s">
        <v>135</v>
      </c>
      <c r="F108" t="s">
        <v>952</v>
      </c>
      <c r="G108" t="s">
        <v>119</v>
      </c>
      <c r="I108" t="s">
        <v>141</v>
      </c>
      <c r="J108" t="s">
        <v>118</v>
      </c>
      <c r="K108" t="s">
        <v>117</v>
      </c>
      <c r="M108" t="s">
        <v>120</v>
      </c>
      <c r="O108" t="s">
        <v>134</v>
      </c>
      <c r="P108" t="s">
        <v>136</v>
      </c>
      <c r="Q108" t="s">
        <v>953</v>
      </c>
      <c r="R108" t="s">
        <v>137</v>
      </c>
      <c r="S108" t="s">
        <v>136</v>
      </c>
      <c r="T108" t="s">
        <v>952</v>
      </c>
      <c r="U108" t="s">
        <v>138</v>
      </c>
    </row>
    <row r="109" spans="1:21" hidden="1" x14ac:dyDescent="0.2">
      <c r="A109" t="s">
        <v>66</v>
      </c>
      <c r="B109" t="s">
        <v>191</v>
      </c>
      <c r="C109" t="s">
        <v>485</v>
      </c>
      <c r="D109" t="s">
        <v>110</v>
      </c>
      <c r="E109" t="s">
        <v>486</v>
      </c>
      <c r="F109" t="s">
        <v>954</v>
      </c>
      <c r="G109" t="s">
        <v>119</v>
      </c>
      <c r="H109" t="s">
        <v>490</v>
      </c>
      <c r="I109" t="s">
        <v>120</v>
      </c>
      <c r="J109" t="s">
        <v>490</v>
      </c>
      <c r="K109" t="s">
        <v>117</v>
      </c>
      <c r="L109" t="s">
        <v>490</v>
      </c>
      <c r="M109" t="s">
        <v>120</v>
      </c>
      <c r="N109" t="s">
        <v>490</v>
      </c>
      <c r="O109" t="s">
        <v>488</v>
      </c>
      <c r="P109" t="s">
        <v>487</v>
      </c>
      <c r="Q109" t="s">
        <v>955</v>
      </c>
      <c r="R109" t="s">
        <v>131</v>
      </c>
      <c r="S109" t="s">
        <v>487</v>
      </c>
      <c r="T109" t="s">
        <v>954</v>
      </c>
    </row>
    <row r="110" spans="1:21" hidden="1" x14ac:dyDescent="0.2">
      <c r="A110" t="s">
        <v>70</v>
      </c>
      <c r="B110" t="s">
        <v>191</v>
      </c>
      <c r="C110" t="s">
        <v>485</v>
      </c>
      <c r="D110" t="s">
        <v>128</v>
      </c>
      <c r="E110" t="s">
        <v>486</v>
      </c>
      <c r="F110" t="s">
        <v>956</v>
      </c>
      <c r="G110" t="s">
        <v>119</v>
      </c>
      <c r="H110" t="s">
        <v>490</v>
      </c>
      <c r="I110" t="s">
        <v>120</v>
      </c>
      <c r="J110" t="s">
        <v>490</v>
      </c>
      <c r="K110" t="s">
        <v>117</v>
      </c>
      <c r="L110" t="s">
        <v>490</v>
      </c>
      <c r="M110" t="s">
        <v>120</v>
      </c>
      <c r="N110" t="s">
        <v>490</v>
      </c>
      <c r="O110" t="s">
        <v>488</v>
      </c>
      <c r="P110" t="s">
        <v>487</v>
      </c>
      <c r="Q110" t="s">
        <v>957</v>
      </c>
      <c r="R110" t="s">
        <v>489</v>
      </c>
      <c r="S110" t="s">
        <v>487</v>
      </c>
      <c r="T110" t="s">
        <v>956</v>
      </c>
      <c r="U110" t="s">
        <v>612</v>
      </c>
    </row>
    <row r="111" spans="1:21" hidden="1" x14ac:dyDescent="0.2">
      <c r="A111" t="s">
        <v>66</v>
      </c>
      <c r="B111" t="s">
        <v>85</v>
      </c>
      <c r="C111" t="s">
        <v>357</v>
      </c>
      <c r="D111" t="s">
        <v>110</v>
      </c>
      <c r="E111" t="s">
        <v>358</v>
      </c>
      <c r="F111" t="s">
        <v>958</v>
      </c>
      <c r="G111" t="s">
        <v>119</v>
      </c>
      <c r="I111" t="s">
        <v>120</v>
      </c>
      <c r="K111" t="s">
        <v>502</v>
      </c>
      <c r="L111" t="s">
        <v>501</v>
      </c>
      <c r="M111" t="s">
        <v>120</v>
      </c>
      <c r="O111" t="s">
        <v>357</v>
      </c>
      <c r="P111" t="s">
        <v>359</v>
      </c>
      <c r="Q111" t="s">
        <v>959</v>
      </c>
      <c r="R111" t="s">
        <v>499</v>
      </c>
      <c r="S111" t="s">
        <v>359</v>
      </c>
      <c r="T111" t="s">
        <v>958</v>
      </c>
      <c r="U111" t="s">
        <v>500</v>
      </c>
    </row>
    <row r="112" spans="1:21" hidden="1" x14ac:dyDescent="0.2">
      <c r="A112" t="s">
        <v>70</v>
      </c>
      <c r="B112" t="s">
        <v>90</v>
      </c>
      <c r="C112" t="s">
        <v>503</v>
      </c>
      <c r="D112" t="s">
        <v>128</v>
      </c>
      <c r="E112" t="s">
        <v>504</v>
      </c>
      <c r="F112" t="s">
        <v>960</v>
      </c>
      <c r="G112" t="s">
        <v>119</v>
      </c>
      <c r="I112" t="s">
        <v>120</v>
      </c>
      <c r="K112" t="s">
        <v>117</v>
      </c>
      <c r="M112" t="s">
        <v>120</v>
      </c>
      <c r="O112" t="s">
        <v>503</v>
      </c>
      <c r="P112" t="s">
        <v>505</v>
      </c>
      <c r="Q112" t="s">
        <v>961</v>
      </c>
      <c r="R112" t="s">
        <v>154</v>
      </c>
      <c r="S112" t="s">
        <v>505</v>
      </c>
      <c r="T112" t="s">
        <v>960</v>
      </c>
      <c r="U112" t="s">
        <v>155</v>
      </c>
    </row>
    <row r="113" spans="1:21" hidden="1" x14ac:dyDescent="0.2">
      <c r="A113" t="s">
        <v>70</v>
      </c>
      <c r="B113" t="s">
        <v>75</v>
      </c>
      <c r="C113" t="s">
        <v>506</v>
      </c>
      <c r="D113" t="s">
        <v>128</v>
      </c>
      <c r="E113" t="s">
        <v>507</v>
      </c>
      <c r="F113" t="s">
        <v>962</v>
      </c>
      <c r="G113" t="s">
        <v>119</v>
      </c>
      <c r="I113" t="s">
        <v>120</v>
      </c>
      <c r="K113" t="s">
        <v>117</v>
      </c>
      <c r="M113" t="s">
        <v>120</v>
      </c>
      <c r="O113" t="s">
        <v>506</v>
      </c>
      <c r="P113" t="s">
        <v>508</v>
      </c>
      <c r="Q113" t="s">
        <v>963</v>
      </c>
      <c r="R113" t="s">
        <v>113</v>
      </c>
      <c r="S113" t="s">
        <v>508</v>
      </c>
      <c r="T113" t="s">
        <v>962</v>
      </c>
      <c r="U113" t="s">
        <v>114</v>
      </c>
    </row>
    <row r="114" spans="1:21" hidden="1" x14ac:dyDescent="0.2">
      <c r="A114" t="s">
        <v>70</v>
      </c>
      <c r="B114" t="s">
        <v>191</v>
      </c>
      <c r="C114" t="s">
        <v>613</v>
      </c>
      <c r="D114" t="s">
        <v>128</v>
      </c>
      <c r="E114" t="s">
        <v>614</v>
      </c>
      <c r="F114" t="s">
        <v>964</v>
      </c>
      <c r="G114" t="s">
        <v>119</v>
      </c>
      <c r="I114" t="s">
        <v>120</v>
      </c>
      <c r="K114" t="s">
        <v>117</v>
      </c>
      <c r="M114" t="s">
        <v>120</v>
      </c>
      <c r="O114" t="s">
        <v>642</v>
      </c>
      <c r="P114" t="s">
        <v>615</v>
      </c>
      <c r="Q114" t="s">
        <v>965</v>
      </c>
      <c r="R114" t="s">
        <v>175</v>
      </c>
      <c r="S114" t="s">
        <v>615</v>
      </c>
      <c r="T114" t="s">
        <v>964</v>
      </c>
      <c r="U114" t="s">
        <v>176</v>
      </c>
    </row>
    <row r="115" spans="1:21" hidden="1" x14ac:dyDescent="0.2">
      <c r="A115" t="s">
        <v>66</v>
      </c>
      <c r="B115" t="s">
        <v>191</v>
      </c>
      <c r="C115" t="s">
        <v>613</v>
      </c>
      <c r="D115" t="s">
        <v>110</v>
      </c>
      <c r="E115" t="s">
        <v>614</v>
      </c>
      <c r="F115" t="s">
        <v>966</v>
      </c>
      <c r="G115" t="s">
        <v>119</v>
      </c>
      <c r="I115" t="s">
        <v>120</v>
      </c>
      <c r="K115" t="s">
        <v>117</v>
      </c>
      <c r="M115" t="s">
        <v>140</v>
      </c>
      <c r="O115" t="s">
        <v>642</v>
      </c>
      <c r="P115" t="s">
        <v>615</v>
      </c>
      <c r="Q115" t="s">
        <v>967</v>
      </c>
      <c r="R115" t="s">
        <v>131</v>
      </c>
      <c r="S115" t="s">
        <v>615</v>
      </c>
      <c r="T115" t="s">
        <v>966</v>
      </c>
      <c r="U115" t="s">
        <v>132</v>
      </c>
    </row>
    <row r="116" spans="1:21" hidden="1" x14ac:dyDescent="0.2">
      <c r="A116" t="s">
        <v>66</v>
      </c>
      <c r="B116" t="s">
        <v>191</v>
      </c>
      <c r="C116" t="s">
        <v>613</v>
      </c>
      <c r="D116" t="s">
        <v>110</v>
      </c>
      <c r="E116" t="s">
        <v>614</v>
      </c>
      <c r="F116" t="s">
        <v>968</v>
      </c>
      <c r="G116" t="s">
        <v>119</v>
      </c>
      <c r="I116" t="s">
        <v>120</v>
      </c>
      <c r="K116" t="s">
        <v>117</v>
      </c>
      <c r="M116" t="s">
        <v>140</v>
      </c>
      <c r="O116" t="s">
        <v>642</v>
      </c>
      <c r="P116" t="s">
        <v>615</v>
      </c>
      <c r="Q116" t="s">
        <v>967</v>
      </c>
      <c r="R116" t="s">
        <v>175</v>
      </c>
      <c r="S116" t="s">
        <v>615</v>
      </c>
      <c r="T116" t="s">
        <v>968</v>
      </c>
      <c r="U116" t="s">
        <v>176</v>
      </c>
    </row>
    <row r="117" spans="1:21" hidden="1" x14ac:dyDescent="0.2">
      <c r="A117" t="s">
        <v>70</v>
      </c>
      <c r="B117" t="s">
        <v>90</v>
      </c>
      <c r="C117" t="s">
        <v>616</v>
      </c>
      <c r="D117" t="s">
        <v>128</v>
      </c>
      <c r="E117" t="s">
        <v>617</v>
      </c>
      <c r="F117" t="s">
        <v>969</v>
      </c>
      <c r="G117" t="s">
        <v>119</v>
      </c>
      <c r="I117" t="s">
        <v>120</v>
      </c>
      <c r="K117" t="s">
        <v>117</v>
      </c>
      <c r="M117" t="s">
        <v>120</v>
      </c>
      <c r="O117" t="s">
        <v>619</v>
      </c>
      <c r="P117" t="s">
        <v>618</v>
      </c>
      <c r="Q117" t="s">
        <v>970</v>
      </c>
      <c r="R117" t="s">
        <v>154</v>
      </c>
      <c r="S117" t="s">
        <v>618</v>
      </c>
      <c r="T117" t="s">
        <v>969</v>
      </c>
      <c r="U117" t="s">
        <v>155</v>
      </c>
    </row>
    <row r="118" spans="1:21" hidden="1" x14ac:dyDescent="0.2">
      <c r="A118" t="s">
        <v>66</v>
      </c>
      <c r="B118" t="s">
        <v>90</v>
      </c>
      <c r="C118" t="s">
        <v>616</v>
      </c>
      <c r="D118" t="s">
        <v>110</v>
      </c>
      <c r="E118" t="s">
        <v>617</v>
      </c>
      <c r="F118" t="s">
        <v>971</v>
      </c>
      <c r="G118" t="s">
        <v>119</v>
      </c>
      <c r="I118" t="s">
        <v>120</v>
      </c>
      <c r="K118" t="s">
        <v>117</v>
      </c>
      <c r="M118" t="s">
        <v>126</v>
      </c>
      <c r="O118" t="s">
        <v>619</v>
      </c>
      <c r="P118" t="s">
        <v>618</v>
      </c>
      <c r="Q118" t="s">
        <v>972</v>
      </c>
      <c r="R118" t="s">
        <v>154</v>
      </c>
      <c r="S118" t="s">
        <v>618</v>
      </c>
      <c r="T118" t="s">
        <v>971</v>
      </c>
      <c r="U118" t="s">
        <v>155</v>
      </c>
    </row>
    <row r="119" spans="1:21" hidden="1" x14ac:dyDescent="0.2">
      <c r="A119" t="s">
        <v>66</v>
      </c>
      <c r="B119" t="s">
        <v>90</v>
      </c>
      <c r="C119" t="s">
        <v>447</v>
      </c>
      <c r="D119" t="s">
        <v>110</v>
      </c>
      <c r="E119" t="s">
        <v>448</v>
      </c>
      <c r="F119" t="s">
        <v>973</v>
      </c>
      <c r="G119" t="s">
        <v>119</v>
      </c>
      <c r="I119" t="s">
        <v>120</v>
      </c>
      <c r="K119" t="s">
        <v>117</v>
      </c>
      <c r="M119" t="s">
        <v>126</v>
      </c>
      <c r="O119" t="s">
        <v>447</v>
      </c>
      <c r="P119" t="s">
        <v>449</v>
      </c>
      <c r="Q119" t="s">
        <v>974</v>
      </c>
      <c r="R119" t="s">
        <v>154</v>
      </c>
      <c r="S119" t="s">
        <v>449</v>
      </c>
      <c r="T119" t="s">
        <v>973</v>
      </c>
      <c r="U119" t="s">
        <v>155</v>
      </c>
    </row>
    <row r="120" spans="1:21" hidden="1" x14ac:dyDescent="0.2">
      <c r="A120" t="s">
        <v>66</v>
      </c>
      <c r="B120" t="s">
        <v>90</v>
      </c>
      <c r="C120" t="s">
        <v>459</v>
      </c>
      <c r="D120" t="s">
        <v>110</v>
      </c>
      <c r="E120" t="s">
        <v>460</v>
      </c>
      <c r="F120" t="s">
        <v>975</v>
      </c>
      <c r="G120" t="s">
        <v>119</v>
      </c>
      <c r="I120" t="s">
        <v>120</v>
      </c>
      <c r="K120" t="s">
        <v>117</v>
      </c>
      <c r="M120" t="s">
        <v>126</v>
      </c>
      <c r="O120" t="s">
        <v>620</v>
      </c>
      <c r="P120" t="s">
        <v>461</v>
      </c>
      <c r="Q120" t="s">
        <v>976</v>
      </c>
      <c r="R120" t="s">
        <v>154</v>
      </c>
      <c r="S120" t="s">
        <v>461</v>
      </c>
      <c r="T120" t="s">
        <v>975</v>
      </c>
      <c r="U120" t="s">
        <v>155</v>
      </c>
    </row>
    <row r="121" spans="1:21" hidden="1" x14ac:dyDescent="0.2">
      <c r="A121" t="s">
        <v>70</v>
      </c>
      <c r="B121" t="s">
        <v>191</v>
      </c>
      <c r="C121" t="s">
        <v>646</v>
      </c>
      <c r="D121" t="s">
        <v>128</v>
      </c>
      <c r="E121" t="s">
        <v>647</v>
      </c>
      <c r="F121" t="s">
        <v>977</v>
      </c>
      <c r="G121" t="s">
        <v>119</v>
      </c>
      <c r="I121" t="s">
        <v>120</v>
      </c>
      <c r="K121" t="s">
        <v>117</v>
      </c>
      <c r="M121" t="s">
        <v>120</v>
      </c>
      <c r="O121" t="s">
        <v>646</v>
      </c>
      <c r="P121" t="s">
        <v>648</v>
      </c>
      <c r="Q121" t="s">
        <v>978</v>
      </c>
      <c r="R121" t="s">
        <v>131</v>
      </c>
      <c r="S121" t="s">
        <v>648</v>
      </c>
      <c r="T121" t="s">
        <v>977</v>
      </c>
      <c r="U121" t="s">
        <v>132</v>
      </c>
    </row>
    <row r="122" spans="1:21" hidden="1" x14ac:dyDescent="0.2">
      <c r="A122" t="s">
        <v>66</v>
      </c>
      <c r="B122" t="s">
        <v>77</v>
      </c>
      <c r="C122" t="s">
        <v>109</v>
      </c>
      <c r="D122" t="s">
        <v>110</v>
      </c>
      <c r="F122" t="s">
        <v>979</v>
      </c>
      <c r="G122" t="s">
        <v>119</v>
      </c>
      <c r="I122" t="s">
        <v>120</v>
      </c>
      <c r="K122" t="s">
        <v>117</v>
      </c>
      <c r="M122" t="s">
        <v>116</v>
      </c>
      <c r="Q122" t="s">
        <v>745</v>
      </c>
      <c r="R122" t="s">
        <v>154</v>
      </c>
      <c r="S122" t="s">
        <v>112</v>
      </c>
      <c r="T122" t="s">
        <v>979</v>
      </c>
    </row>
    <row r="123" spans="1:21" hidden="1" x14ac:dyDescent="0.2">
      <c r="A123" t="s">
        <v>66</v>
      </c>
      <c r="B123" t="s">
        <v>77</v>
      </c>
      <c r="C123" t="s">
        <v>109</v>
      </c>
      <c r="D123" t="s">
        <v>110</v>
      </c>
      <c r="F123" t="s">
        <v>980</v>
      </c>
      <c r="G123" t="s">
        <v>119</v>
      </c>
      <c r="I123" t="s">
        <v>120</v>
      </c>
      <c r="K123" t="s">
        <v>117</v>
      </c>
      <c r="M123" t="s">
        <v>734</v>
      </c>
      <c r="Q123" t="s">
        <v>745</v>
      </c>
      <c r="R123" t="s">
        <v>499</v>
      </c>
      <c r="S123" t="s">
        <v>112</v>
      </c>
      <c r="T123" t="s">
        <v>980</v>
      </c>
    </row>
    <row r="124" spans="1:21" hidden="1" x14ac:dyDescent="0.2">
      <c r="A124" t="s">
        <v>66</v>
      </c>
      <c r="B124" t="s">
        <v>87</v>
      </c>
      <c r="C124" t="s">
        <v>156</v>
      </c>
      <c r="D124" t="s">
        <v>110</v>
      </c>
      <c r="F124" t="s">
        <v>981</v>
      </c>
      <c r="G124" t="s">
        <v>119</v>
      </c>
      <c r="I124" t="s">
        <v>120</v>
      </c>
      <c r="K124" t="s">
        <v>117</v>
      </c>
      <c r="M124" t="s">
        <v>140</v>
      </c>
      <c r="Q124" t="s">
        <v>758</v>
      </c>
      <c r="R124" t="s">
        <v>131</v>
      </c>
      <c r="S124" t="s">
        <v>158</v>
      </c>
      <c r="T124" t="s">
        <v>981</v>
      </c>
    </row>
    <row r="125" spans="1:21" hidden="1" x14ac:dyDescent="0.2">
      <c r="A125" t="s">
        <v>66</v>
      </c>
      <c r="B125" t="s">
        <v>90</v>
      </c>
      <c r="C125" t="s">
        <v>159</v>
      </c>
      <c r="D125" t="s">
        <v>110</v>
      </c>
      <c r="F125" t="s">
        <v>982</v>
      </c>
      <c r="G125" t="s">
        <v>119</v>
      </c>
      <c r="I125" t="s">
        <v>120</v>
      </c>
      <c r="K125" t="s">
        <v>117</v>
      </c>
      <c r="M125" t="s">
        <v>140</v>
      </c>
      <c r="Q125" t="s">
        <v>760</v>
      </c>
      <c r="R125" t="s">
        <v>131</v>
      </c>
      <c r="S125" t="s">
        <v>161</v>
      </c>
      <c r="T125" t="s">
        <v>982</v>
      </c>
    </row>
    <row r="126" spans="1:21" hidden="1" x14ac:dyDescent="0.2">
      <c r="A126" t="s">
        <v>66</v>
      </c>
      <c r="B126" t="s">
        <v>89</v>
      </c>
      <c r="C126" t="s">
        <v>89</v>
      </c>
      <c r="D126" t="s">
        <v>110</v>
      </c>
      <c r="F126" t="s">
        <v>983</v>
      </c>
      <c r="G126" t="s">
        <v>119</v>
      </c>
      <c r="I126" t="s">
        <v>120</v>
      </c>
      <c r="K126" t="s">
        <v>117</v>
      </c>
      <c r="M126" t="s">
        <v>140</v>
      </c>
      <c r="Q126" t="s">
        <v>768</v>
      </c>
      <c r="R126" t="s">
        <v>131</v>
      </c>
      <c r="S126" t="s">
        <v>178</v>
      </c>
      <c r="T126" t="s">
        <v>983</v>
      </c>
    </row>
    <row r="127" spans="1:21" hidden="1" x14ac:dyDescent="0.2">
      <c r="A127" t="s">
        <v>66</v>
      </c>
      <c r="B127" t="s">
        <v>191</v>
      </c>
      <c r="C127" t="s">
        <v>210</v>
      </c>
      <c r="D127" t="s">
        <v>110</v>
      </c>
      <c r="F127" t="s">
        <v>984</v>
      </c>
      <c r="G127" t="s">
        <v>119</v>
      </c>
      <c r="I127" t="s">
        <v>120</v>
      </c>
      <c r="K127" t="s">
        <v>117</v>
      </c>
      <c r="M127" t="s">
        <v>140</v>
      </c>
      <c r="Q127" t="s">
        <v>985</v>
      </c>
      <c r="R127" t="s">
        <v>131</v>
      </c>
      <c r="S127" t="s">
        <v>212</v>
      </c>
      <c r="T127" t="s">
        <v>984</v>
      </c>
    </row>
    <row r="128" spans="1:21" hidden="1" x14ac:dyDescent="0.2">
      <c r="A128" t="s">
        <v>66</v>
      </c>
      <c r="B128" t="s">
        <v>191</v>
      </c>
      <c r="C128" t="s">
        <v>230</v>
      </c>
      <c r="D128" t="s">
        <v>110</v>
      </c>
      <c r="F128" t="s">
        <v>986</v>
      </c>
      <c r="G128" t="s">
        <v>119</v>
      </c>
      <c r="I128" t="s">
        <v>120</v>
      </c>
      <c r="K128" t="s">
        <v>117</v>
      </c>
      <c r="M128" t="s">
        <v>140</v>
      </c>
      <c r="Q128" t="s">
        <v>987</v>
      </c>
      <c r="R128" t="s">
        <v>131</v>
      </c>
      <c r="S128" t="s">
        <v>232</v>
      </c>
      <c r="T128" t="s">
        <v>986</v>
      </c>
    </row>
    <row r="129" spans="1:20" hidden="1" x14ac:dyDescent="0.2">
      <c r="A129" t="s">
        <v>66</v>
      </c>
      <c r="B129" t="s">
        <v>77</v>
      </c>
      <c r="C129" t="s">
        <v>264</v>
      </c>
      <c r="D129" t="s">
        <v>110</v>
      </c>
      <c r="F129" t="s">
        <v>988</v>
      </c>
      <c r="G129" t="s">
        <v>119</v>
      </c>
      <c r="I129" t="s">
        <v>120</v>
      </c>
      <c r="K129" t="s">
        <v>117</v>
      </c>
      <c r="M129" t="s">
        <v>116</v>
      </c>
      <c r="Q129" t="s">
        <v>989</v>
      </c>
      <c r="R129" t="s">
        <v>154</v>
      </c>
      <c r="S129" t="s">
        <v>266</v>
      </c>
      <c r="T129" t="s">
        <v>988</v>
      </c>
    </row>
    <row r="130" spans="1:20" hidden="1" x14ac:dyDescent="0.2">
      <c r="A130" t="s">
        <v>66</v>
      </c>
      <c r="B130" t="s">
        <v>79</v>
      </c>
      <c r="C130" t="s">
        <v>305</v>
      </c>
      <c r="D130" t="s">
        <v>110</v>
      </c>
      <c r="F130" t="s">
        <v>990</v>
      </c>
      <c r="G130" t="s">
        <v>119</v>
      </c>
      <c r="I130" t="s">
        <v>120</v>
      </c>
      <c r="K130" t="s">
        <v>117</v>
      </c>
      <c r="M130" t="s">
        <v>140</v>
      </c>
      <c r="Q130" t="s">
        <v>991</v>
      </c>
      <c r="R130" t="s">
        <v>131</v>
      </c>
      <c r="S130" t="s">
        <v>307</v>
      </c>
      <c r="T130" t="s">
        <v>990</v>
      </c>
    </row>
    <row r="131" spans="1:20" hidden="1" x14ac:dyDescent="0.2">
      <c r="A131" t="s">
        <v>66</v>
      </c>
      <c r="B131" t="s">
        <v>85</v>
      </c>
      <c r="C131" t="s">
        <v>357</v>
      </c>
      <c r="D131" t="s">
        <v>110</v>
      </c>
      <c r="F131" t="s">
        <v>992</v>
      </c>
      <c r="G131" t="s">
        <v>119</v>
      </c>
      <c r="I131" t="s">
        <v>120</v>
      </c>
      <c r="K131" t="s">
        <v>117</v>
      </c>
      <c r="M131" t="s">
        <v>140</v>
      </c>
      <c r="Q131" t="s">
        <v>959</v>
      </c>
      <c r="R131" t="s">
        <v>131</v>
      </c>
      <c r="S131" t="s">
        <v>359</v>
      </c>
      <c r="T131" t="s">
        <v>992</v>
      </c>
    </row>
    <row r="132" spans="1:20" hidden="1" x14ac:dyDescent="0.2">
      <c r="A132" t="s">
        <v>66</v>
      </c>
      <c r="B132" t="s">
        <v>191</v>
      </c>
      <c r="C132" t="s">
        <v>364</v>
      </c>
      <c r="D132" t="s">
        <v>110</v>
      </c>
      <c r="F132" t="s">
        <v>993</v>
      </c>
      <c r="G132" t="s">
        <v>119</v>
      </c>
      <c r="I132" t="s">
        <v>120</v>
      </c>
      <c r="K132" t="s">
        <v>117</v>
      </c>
      <c r="M132" t="s">
        <v>140</v>
      </c>
      <c r="Q132" t="s">
        <v>994</v>
      </c>
      <c r="R132" t="s">
        <v>131</v>
      </c>
      <c r="S132" t="s">
        <v>365</v>
      </c>
      <c r="T132" t="s">
        <v>993</v>
      </c>
    </row>
    <row r="133" spans="1:20" hidden="1" x14ac:dyDescent="0.2">
      <c r="A133" t="s">
        <v>66</v>
      </c>
      <c r="B133" t="s">
        <v>85</v>
      </c>
      <c r="C133" t="s">
        <v>367</v>
      </c>
      <c r="D133" t="s">
        <v>110</v>
      </c>
      <c r="F133" t="s">
        <v>995</v>
      </c>
      <c r="G133" t="s">
        <v>119</v>
      </c>
      <c r="I133" t="s">
        <v>120</v>
      </c>
      <c r="K133" t="s">
        <v>117</v>
      </c>
      <c r="M133" t="s">
        <v>140</v>
      </c>
      <c r="Q133" t="s">
        <v>996</v>
      </c>
      <c r="R133" t="s">
        <v>131</v>
      </c>
      <c r="S133" t="s">
        <v>369</v>
      </c>
      <c r="T133" t="s">
        <v>995</v>
      </c>
    </row>
    <row r="134" spans="1:20" hidden="1" x14ac:dyDescent="0.2">
      <c r="A134" t="s">
        <v>66</v>
      </c>
      <c r="B134" t="s">
        <v>87</v>
      </c>
      <c r="C134" t="s">
        <v>253</v>
      </c>
      <c r="D134" t="s">
        <v>110</v>
      </c>
      <c r="F134" t="s">
        <v>997</v>
      </c>
      <c r="G134" t="s">
        <v>119</v>
      </c>
      <c r="I134" t="s">
        <v>120</v>
      </c>
      <c r="K134" t="s">
        <v>117</v>
      </c>
      <c r="M134" t="s">
        <v>120</v>
      </c>
      <c r="Q134" t="s">
        <v>998</v>
      </c>
      <c r="R134" t="s">
        <v>154</v>
      </c>
      <c r="S134" t="s">
        <v>375</v>
      </c>
      <c r="T134" t="s">
        <v>997</v>
      </c>
    </row>
    <row r="135" spans="1:20" hidden="1" x14ac:dyDescent="0.2">
      <c r="A135" t="s">
        <v>66</v>
      </c>
      <c r="B135" t="s">
        <v>87</v>
      </c>
      <c r="C135" t="s">
        <v>381</v>
      </c>
      <c r="D135" t="s">
        <v>110</v>
      </c>
      <c r="F135" t="s">
        <v>999</v>
      </c>
      <c r="G135" t="s">
        <v>119</v>
      </c>
      <c r="I135" t="s">
        <v>120</v>
      </c>
      <c r="K135" t="s">
        <v>117</v>
      </c>
      <c r="M135" t="s">
        <v>140</v>
      </c>
      <c r="Q135" t="s">
        <v>1000</v>
      </c>
      <c r="R135" t="s">
        <v>131</v>
      </c>
      <c r="S135" t="s">
        <v>383</v>
      </c>
      <c r="T135" t="s">
        <v>999</v>
      </c>
    </row>
    <row r="136" spans="1:20" hidden="1" x14ac:dyDescent="0.2">
      <c r="A136" t="s">
        <v>66</v>
      </c>
      <c r="B136" t="s">
        <v>90</v>
      </c>
      <c r="C136" t="s">
        <v>420</v>
      </c>
      <c r="D136" t="s">
        <v>110</v>
      </c>
      <c r="F136" t="s">
        <v>1001</v>
      </c>
      <c r="G136" t="s">
        <v>119</v>
      </c>
      <c r="I136" t="s">
        <v>120</v>
      </c>
      <c r="K136" t="s">
        <v>117</v>
      </c>
      <c r="M136" t="s">
        <v>126</v>
      </c>
      <c r="Q136" t="s">
        <v>1002</v>
      </c>
      <c r="R136" t="s">
        <v>154</v>
      </c>
      <c r="S136" t="s">
        <v>422</v>
      </c>
      <c r="T136" t="s">
        <v>1001</v>
      </c>
    </row>
    <row r="137" spans="1:20" hidden="1" x14ac:dyDescent="0.2">
      <c r="A137" t="s">
        <v>66</v>
      </c>
      <c r="B137" t="s">
        <v>90</v>
      </c>
      <c r="C137" t="s">
        <v>439</v>
      </c>
      <c r="D137" t="s">
        <v>110</v>
      </c>
      <c r="F137" t="s">
        <v>1003</v>
      </c>
      <c r="G137" t="s">
        <v>119</v>
      </c>
      <c r="I137" t="s">
        <v>120</v>
      </c>
      <c r="K137" t="s">
        <v>117</v>
      </c>
      <c r="M137" t="s">
        <v>140</v>
      </c>
      <c r="Q137" t="s">
        <v>1004</v>
      </c>
      <c r="R137" t="s">
        <v>131</v>
      </c>
      <c r="S137" t="s">
        <v>441</v>
      </c>
      <c r="T137" t="s">
        <v>1003</v>
      </c>
    </row>
    <row r="138" spans="1:20" hidden="1" x14ac:dyDescent="0.2">
      <c r="A138" t="s">
        <v>66</v>
      </c>
      <c r="B138" t="s">
        <v>90</v>
      </c>
      <c r="C138" t="s">
        <v>447</v>
      </c>
      <c r="D138" t="s">
        <v>110</v>
      </c>
      <c r="F138" t="s">
        <v>1005</v>
      </c>
      <c r="G138" t="s">
        <v>119</v>
      </c>
      <c r="I138" t="s">
        <v>120</v>
      </c>
      <c r="K138" t="s">
        <v>117</v>
      </c>
      <c r="M138" t="s">
        <v>140</v>
      </c>
      <c r="Q138" t="s">
        <v>974</v>
      </c>
      <c r="R138" t="s">
        <v>131</v>
      </c>
      <c r="S138" t="s">
        <v>449</v>
      </c>
      <c r="T138" t="s">
        <v>1005</v>
      </c>
    </row>
    <row r="139" spans="1:20" hidden="1" x14ac:dyDescent="0.2">
      <c r="A139" t="s">
        <v>66</v>
      </c>
      <c r="B139" t="s">
        <v>90</v>
      </c>
      <c r="C139" t="s">
        <v>451</v>
      </c>
      <c r="D139" t="s">
        <v>110</v>
      </c>
      <c r="F139" t="s">
        <v>1006</v>
      </c>
      <c r="G139" t="s">
        <v>119</v>
      </c>
      <c r="I139" t="s">
        <v>120</v>
      </c>
      <c r="K139" t="s">
        <v>117</v>
      </c>
      <c r="M139" t="s">
        <v>140</v>
      </c>
      <c r="Q139" t="s">
        <v>1007</v>
      </c>
      <c r="R139" t="s">
        <v>131</v>
      </c>
      <c r="S139" t="s">
        <v>453</v>
      </c>
      <c r="T139" t="s">
        <v>1006</v>
      </c>
    </row>
    <row r="140" spans="1:20" hidden="1" x14ac:dyDescent="0.2">
      <c r="A140" t="s">
        <v>66</v>
      </c>
      <c r="B140" t="s">
        <v>90</v>
      </c>
      <c r="C140" t="s">
        <v>455</v>
      </c>
      <c r="D140" t="s">
        <v>110</v>
      </c>
      <c r="F140" t="s">
        <v>1008</v>
      </c>
      <c r="G140" t="s">
        <v>119</v>
      </c>
      <c r="I140" t="s">
        <v>120</v>
      </c>
      <c r="K140" t="s">
        <v>117</v>
      </c>
      <c r="M140" t="s">
        <v>116</v>
      </c>
      <c r="Q140" t="s">
        <v>1009</v>
      </c>
      <c r="R140" t="s">
        <v>154</v>
      </c>
      <c r="S140" t="s">
        <v>457</v>
      </c>
      <c r="T140" t="s">
        <v>1008</v>
      </c>
    </row>
    <row r="141" spans="1:20" hidden="1" x14ac:dyDescent="0.2">
      <c r="A141" t="s">
        <v>66</v>
      </c>
      <c r="B141" t="s">
        <v>90</v>
      </c>
      <c r="C141" t="s">
        <v>465</v>
      </c>
      <c r="D141" t="s">
        <v>110</v>
      </c>
      <c r="F141" t="s">
        <v>1010</v>
      </c>
      <c r="G141" t="s">
        <v>119</v>
      </c>
      <c r="I141" t="s">
        <v>120</v>
      </c>
      <c r="K141" t="s">
        <v>117</v>
      </c>
      <c r="M141" t="s">
        <v>140</v>
      </c>
      <c r="Q141" t="s">
        <v>1011</v>
      </c>
      <c r="R141" t="s">
        <v>131</v>
      </c>
      <c r="S141" t="s">
        <v>467</v>
      </c>
      <c r="T141" t="s">
        <v>1010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4"/>
  <sheetViews>
    <sheetView topLeftCell="G1" zoomScale="80" zoomScaleNormal="80" workbookViewId="0">
      <selection activeCell="J23" sqref="J23"/>
    </sheetView>
  </sheetViews>
  <sheetFormatPr defaultColWidth="8.42578125" defaultRowHeight="12.75" x14ac:dyDescent="0.2"/>
  <cols>
    <col min="1" max="1" width="15.85546875" bestFit="1" customWidth="1"/>
    <col min="2" max="2" width="16.42578125" bestFit="1" customWidth="1"/>
    <col min="3" max="3" width="72.140625" bestFit="1" customWidth="1"/>
    <col min="4" max="4" width="13.5703125" bestFit="1" customWidth="1"/>
    <col min="5" max="5" width="33.85546875" bestFit="1" customWidth="1"/>
    <col min="6" max="6" width="35.85546875" bestFit="1" customWidth="1"/>
    <col min="7" max="7" width="42.140625" bestFit="1" customWidth="1"/>
    <col min="8" max="8" width="23.5703125" bestFit="1" customWidth="1"/>
    <col min="9" max="9" width="30" bestFit="1" customWidth="1"/>
    <col min="10" max="10" width="29.42578125" bestFit="1" customWidth="1"/>
    <col min="11" max="11" width="23" bestFit="1" customWidth="1"/>
    <col min="12" max="12" width="29.85546875" bestFit="1" customWidth="1"/>
    <col min="13" max="13" width="17.42578125" bestFit="1" customWidth="1"/>
    <col min="14" max="14" width="31" bestFit="1" customWidth="1"/>
    <col min="15" max="15" width="24.42578125" bestFit="1" customWidth="1"/>
    <col min="16" max="16" width="33.140625" bestFit="1" customWidth="1"/>
    <col min="17" max="17" width="26.28515625" bestFit="1" customWidth="1"/>
    <col min="18" max="18" width="14.85546875" bestFit="1" customWidth="1"/>
    <col min="19" max="19" width="38" bestFit="1" customWidth="1"/>
    <col min="20" max="20" width="16.42578125" bestFit="1" customWidth="1"/>
    <col min="21" max="28" width="11.28515625" bestFit="1" customWidth="1"/>
  </cols>
  <sheetData>
    <row r="1" spans="1:20" x14ac:dyDescent="0.2">
      <c r="A1" t="s">
        <v>94</v>
      </c>
      <c r="B1" t="s">
        <v>95</v>
      </c>
      <c r="C1" t="s">
        <v>96</v>
      </c>
      <c r="D1" t="s">
        <v>97</v>
      </c>
      <c r="E1" t="s">
        <v>99</v>
      </c>
      <c r="F1" t="s">
        <v>100</v>
      </c>
      <c r="G1" t="s">
        <v>101</v>
      </c>
      <c r="H1" t="s">
        <v>102</v>
      </c>
      <c r="I1" t="s">
        <v>103</v>
      </c>
      <c r="J1" t="s">
        <v>104</v>
      </c>
      <c r="K1" t="s">
        <v>735</v>
      </c>
      <c r="L1" t="s">
        <v>105</v>
      </c>
      <c r="M1" t="s">
        <v>736</v>
      </c>
      <c r="N1" t="s">
        <v>106</v>
      </c>
      <c r="O1" t="s">
        <v>107</v>
      </c>
      <c r="P1" t="s">
        <v>108</v>
      </c>
      <c r="Q1" t="s">
        <v>737</v>
      </c>
      <c r="R1" t="s">
        <v>739</v>
      </c>
      <c r="S1" t="s">
        <v>98</v>
      </c>
      <c r="T1" t="s">
        <v>1014</v>
      </c>
    </row>
    <row r="2" spans="1:20" x14ac:dyDescent="0.2">
      <c r="A2" t="s">
        <v>66</v>
      </c>
      <c r="B2" t="s">
        <v>191</v>
      </c>
      <c r="C2" t="s">
        <v>661</v>
      </c>
      <c r="D2" t="s">
        <v>110</v>
      </c>
      <c r="E2" t="s">
        <v>663</v>
      </c>
      <c r="F2" t="s">
        <v>663</v>
      </c>
      <c r="G2" t="s">
        <v>664</v>
      </c>
      <c r="H2" t="s">
        <v>154</v>
      </c>
      <c r="I2" t="s">
        <v>155</v>
      </c>
      <c r="J2" t="s">
        <v>125</v>
      </c>
      <c r="K2" t="s">
        <v>126</v>
      </c>
      <c r="M2" t="s">
        <v>117</v>
      </c>
      <c r="N2" t="s">
        <v>118</v>
      </c>
      <c r="O2" t="s">
        <v>119</v>
      </c>
      <c r="Q2" t="s">
        <v>120</v>
      </c>
      <c r="R2" t="s">
        <v>743</v>
      </c>
      <c r="S2" t="s">
        <v>662</v>
      </c>
      <c r="T2" t="s">
        <v>742</v>
      </c>
    </row>
    <row r="3" spans="1:20" x14ac:dyDescent="0.2">
      <c r="A3" t="s">
        <v>66</v>
      </c>
      <c r="B3" t="s">
        <v>77</v>
      </c>
      <c r="C3" t="s">
        <v>109</v>
      </c>
      <c r="D3" t="s">
        <v>110</v>
      </c>
      <c r="E3" t="s">
        <v>112</v>
      </c>
      <c r="F3" t="s">
        <v>112</v>
      </c>
      <c r="G3" t="s">
        <v>109</v>
      </c>
      <c r="H3" t="s">
        <v>113</v>
      </c>
      <c r="I3" t="s">
        <v>114</v>
      </c>
      <c r="J3" t="s">
        <v>115</v>
      </c>
      <c r="K3" t="s">
        <v>116</v>
      </c>
      <c r="M3" t="s">
        <v>117</v>
      </c>
      <c r="N3" t="s">
        <v>118</v>
      </c>
      <c r="O3" t="s">
        <v>119</v>
      </c>
      <c r="Q3" t="s">
        <v>120</v>
      </c>
      <c r="R3" t="s">
        <v>745</v>
      </c>
      <c r="S3" t="s">
        <v>111</v>
      </c>
      <c r="T3" t="s">
        <v>744</v>
      </c>
    </row>
    <row r="4" spans="1:20" x14ac:dyDescent="0.2">
      <c r="A4" t="s">
        <v>66</v>
      </c>
      <c r="B4" t="s">
        <v>77</v>
      </c>
      <c r="C4" t="s">
        <v>109</v>
      </c>
      <c r="D4" t="s">
        <v>110</v>
      </c>
      <c r="E4" t="s">
        <v>112</v>
      </c>
      <c r="F4" t="s">
        <v>112</v>
      </c>
      <c r="G4" t="s">
        <v>109</v>
      </c>
      <c r="H4" t="s">
        <v>121</v>
      </c>
      <c r="I4" t="s">
        <v>122</v>
      </c>
      <c r="J4" t="s">
        <v>115</v>
      </c>
      <c r="K4" t="s">
        <v>116</v>
      </c>
      <c r="M4" t="s">
        <v>117</v>
      </c>
      <c r="N4" t="s">
        <v>118</v>
      </c>
      <c r="O4" t="s">
        <v>119</v>
      </c>
      <c r="Q4" t="s">
        <v>120</v>
      </c>
      <c r="R4" t="s">
        <v>745</v>
      </c>
      <c r="S4" t="s">
        <v>111</v>
      </c>
      <c r="T4" t="s">
        <v>746</v>
      </c>
    </row>
    <row r="5" spans="1:20" x14ac:dyDescent="0.2">
      <c r="A5" t="s">
        <v>70</v>
      </c>
      <c r="B5" t="s">
        <v>79</v>
      </c>
      <c r="C5" t="s">
        <v>127</v>
      </c>
      <c r="D5" t="s">
        <v>128</v>
      </c>
      <c r="E5" t="s">
        <v>130</v>
      </c>
      <c r="F5" t="s">
        <v>130</v>
      </c>
      <c r="G5" t="s">
        <v>127</v>
      </c>
      <c r="H5" t="s">
        <v>131</v>
      </c>
      <c r="I5" t="s">
        <v>132</v>
      </c>
      <c r="K5" t="s">
        <v>120</v>
      </c>
      <c r="M5" t="s">
        <v>117</v>
      </c>
      <c r="N5" t="s">
        <v>118</v>
      </c>
      <c r="O5" t="s">
        <v>119</v>
      </c>
      <c r="Q5" t="s">
        <v>133</v>
      </c>
      <c r="R5" t="s">
        <v>748</v>
      </c>
      <c r="S5" t="s">
        <v>129</v>
      </c>
      <c r="T5" t="s">
        <v>747</v>
      </c>
    </row>
    <row r="6" spans="1:20" x14ac:dyDescent="0.2">
      <c r="A6" t="s">
        <v>66</v>
      </c>
      <c r="B6" t="s">
        <v>134</v>
      </c>
      <c r="C6" t="s">
        <v>134</v>
      </c>
      <c r="D6" t="s">
        <v>110</v>
      </c>
      <c r="E6" t="s">
        <v>136</v>
      </c>
      <c r="F6" t="s">
        <v>136</v>
      </c>
      <c r="G6" t="s">
        <v>134</v>
      </c>
      <c r="H6" t="s">
        <v>137</v>
      </c>
      <c r="I6" t="s">
        <v>138</v>
      </c>
      <c r="J6" t="s">
        <v>139</v>
      </c>
      <c r="K6" t="s">
        <v>140</v>
      </c>
      <c r="M6" t="s">
        <v>117</v>
      </c>
      <c r="N6" t="s">
        <v>118</v>
      </c>
      <c r="O6" t="s">
        <v>119</v>
      </c>
      <c r="Q6" t="s">
        <v>141</v>
      </c>
      <c r="R6" t="s">
        <v>750</v>
      </c>
      <c r="S6" t="s">
        <v>135</v>
      </c>
      <c r="T6" t="s">
        <v>749</v>
      </c>
    </row>
    <row r="7" spans="1:20" x14ac:dyDescent="0.2">
      <c r="A7" t="s">
        <v>66</v>
      </c>
      <c r="B7" t="s">
        <v>81</v>
      </c>
      <c r="C7" t="s">
        <v>142</v>
      </c>
      <c r="D7" t="s">
        <v>110</v>
      </c>
      <c r="E7" t="s">
        <v>144</v>
      </c>
      <c r="F7" t="s">
        <v>144</v>
      </c>
      <c r="G7" t="s">
        <v>91</v>
      </c>
      <c r="H7" t="s">
        <v>131</v>
      </c>
      <c r="I7" t="s">
        <v>132</v>
      </c>
      <c r="J7" t="s">
        <v>139</v>
      </c>
      <c r="K7" t="s">
        <v>140</v>
      </c>
      <c r="M7" t="s">
        <v>117</v>
      </c>
      <c r="N7" t="s">
        <v>118</v>
      </c>
      <c r="O7" t="s">
        <v>119</v>
      </c>
      <c r="Q7" t="s">
        <v>120</v>
      </c>
      <c r="R7" t="s">
        <v>752</v>
      </c>
      <c r="S7" t="s">
        <v>143</v>
      </c>
      <c r="T7" t="s">
        <v>751</v>
      </c>
    </row>
    <row r="8" spans="1:20" x14ac:dyDescent="0.2">
      <c r="A8" t="s">
        <v>66</v>
      </c>
      <c r="B8" t="s">
        <v>85</v>
      </c>
      <c r="C8" t="s">
        <v>145</v>
      </c>
      <c r="D8" t="s">
        <v>110</v>
      </c>
      <c r="E8" t="s">
        <v>147</v>
      </c>
      <c r="F8" t="s">
        <v>147</v>
      </c>
      <c r="G8" t="s">
        <v>148</v>
      </c>
      <c r="H8" t="s">
        <v>149</v>
      </c>
      <c r="I8" t="s">
        <v>150</v>
      </c>
      <c r="J8" t="s">
        <v>115</v>
      </c>
      <c r="K8" t="s">
        <v>116</v>
      </c>
      <c r="M8" t="s">
        <v>117</v>
      </c>
      <c r="N8" t="s">
        <v>118</v>
      </c>
      <c r="O8" t="s">
        <v>119</v>
      </c>
      <c r="Q8" t="s">
        <v>120</v>
      </c>
      <c r="R8" t="s">
        <v>754</v>
      </c>
      <c r="S8" t="s">
        <v>146</v>
      </c>
      <c r="T8" t="s">
        <v>753</v>
      </c>
    </row>
    <row r="9" spans="1:20" x14ac:dyDescent="0.2">
      <c r="A9" t="s">
        <v>66</v>
      </c>
      <c r="B9" t="s">
        <v>87</v>
      </c>
      <c r="C9" t="s">
        <v>151</v>
      </c>
      <c r="D9" t="s">
        <v>110</v>
      </c>
      <c r="E9" t="s">
        <v>153</v>
      </c>
      <c r="F9" t="s">
        <v>153</v>
      </c>
      <c r="G9" t="s">
        <v>151</v>
      </c>
      <c r="H9" t="s">
        <v>154</v>
      </c>
      <c r="I9" t="s">
        <v>155</v>
      </c>
      <c r="J9" t="s">
        <v>115</v>
      </c>
      <c r="K9" t="s">
        <v>116</v>
      </c>
      <c r="M9" t="s">
        <v>117</v>
      </c>
      <c r="N9" t="s">
        <v>118</v>
      </c>
      <c r="O9" t="s">
        <v>119</v>
      </c>
      <c r="Q9" t="s">
        <v>120</v>
      </c>
      <c r="R9" t="s">
        <v>756</v>
      </c>
      <c r="S9" t="s">
        <v>152</v>
      </c>
      <c r="T9" t="s">
        <v>755</v>
      </c>
    </row>
    <row r="10" spans="1:20" x14ac:dyDescent="0.2">
      <c r="A10" t="s">
        <v>66</v>
      </c>
      <c r="B10" t="s">
        <v>87</v>
      </c>
      <c r="C10" t="s">
        <v>156</v>
      </c>
      <c r="D10" t="s">
        <v>110</v>
      </c>
      <c r="E10" t="s">
        <v>158</v>
      </c>
      <c r="F10" t="s">
        <v>158</v>
      </c>
      <c r="G10" t="s">
        <v>156</v>
      </c>
      <c r="H10" t="s">
        <v>154</v>
      </c>
      <c r="I10" t="s">
        <v>155</v>
      </c>
      <c r="J10" t="s">
        <v>115</v>
      </c>
      <c r="K10" t="s">
        <v>116</v>
      </c>
      <c r="M10" t="s">
        <v>117</v>
      </c>
      <c r="N10" t="s">
        <v>118</v>
      </c>
      <c r="O10" t="s">
        <v>119</v>
      </c>
      <c r="Q10" t="s">
        <v>120</v>
      </c>
      <c r="R10" t="s">
        <v>758</v>
      </c>
      <c r="S10" t="s">
        <v>157</v>
      </c>
      <c r="T10" t="s">
        <v>757</v>
      </c>
    </row>
    <row r="11" spans="1:20" x14ac:dyDescent="0.2">
      <c r="A11" t="s">
        <v>66</v>
      </c>
      <c r="B11" t="s">
        <v>90</v>
      </c>
      <c r="C11" t="s">
        <v>159</v>
      </c>
      <c r="D11" t="s">
        <v>110</v>
      </c>
      <c r="E11" t="s">
        <v>161</v>
      </c>
      <c r="F11" t="s">
        <v>161</v>
      </c>
      <c r="G11" t="s">
        <v>162</v>
      </c>
      <c r="H11" t="s">
        <v>154</v>
      </c>
      <c r="I11" t="s">
        <v>155</v>
      </c>
      <c r="J11" t="s">
        <v>125</v>
      </c>
      <c r="K11" t="s">
        <v>126</v>
      </c>
      <c r="M11" t="s">
        <v>117</v>
      </c>
      <c r="N11" t="s">
        <v>118</v>
      </c>
      <c r="O11" t="s">
        <v>119</v>
      </c>
      <c r="Q11" t="s">
        <v>120</v>
      </c>
      <c r="R11" t="s">
        <v>760</v>
      </c>
      <c r="S11" t="s">
        <v>160</v>
      </c>
      <c r="T11" t="s">
        <v>759</v>
      </c>
    </row>
    <row r="12" spans="1:20" x14ac:dyDescent="0.2">
      <c r="A12" t="s">
        <v>66</v>
      </c>
      <c r="B12" t="s">
        <v>90</v>
      </c>
      <c r="C12" t="s">
        <v>163</v>
      </c>
      <c r="D12" t="s">
        <v>110</v>
      </c>
      <c r="E12" t="s">
        <v>165</v>
      </c>
      <c r="F12" t="s">
        <v>165</v>
      </c>
      <c r="G12" t="s">
        <v>166</v>
      </c>
      <c r="H12" t="s">
        <v>154</v>
      </c>
      <c r="I12" t="s">
        <v>155</v>
      </c>
      <c r="J12" t="s">
        <v>125</v>
      </c>
      <c r="K12" t="s">
        <v>126</v>
      </c>
      <c r="M12" t="s">
        <v>117</v>
      </c>
      <c r="N12" t="s">
        <v>118</v>
      </c>
      <c r="O12" t="s">
        <v>119</v>
      </c>
      <c r="Q12" t="s">
        <v>120</v>
      </c>
      <c r="R12" t="s">
        <v>762</v>
      </c>
      <c r="S12" t="s">
        <v>164</v>
      </c>
      <c r="T12" t="s">
        <v>761</v>
      </c>
    </row>
    <row r="13" spans="1:20" x14ac:dyDescent="0.2">
      <c r="A13" t="s">
        <v>66</v>
      </c>
      <c r="B13" t="s">
        <v>77</v>
      </c>
      <c r="C13" t="s">
        <v>167</v>
      </c>
      <c r="D13" t="s">
        <v>110</v>
      </c>
      <c r="E13" t="s">
        <v>169</v>
      </c>
      <c r="F13" t="s">
        <v>169</v>
      </c>
      <c r="G13" t="s">
        <v>170</v>
      </c>
      <c r="H13" t="s">
        <v>121</v>
      </c>
      <c r="I13" t="s">
        <v>122</v>
      </c>
      <c r="K13" t="s">
        <v>116</v>
      </c>
      <c r="M13" t="s">
        <v>117</v>
      </c>
      <c r="N13" t="s">
        <v>118</v>
      </c>
      <c r="O13" t="s">
        <v>119</v>
      </c>
      <c r="Q13" t="s">
        <v>120</v>
      </c>
      <c r="R13" t="s">
        <v>764</v>
      </c>
      <c r="S13" t="s">
        <v>168</v>
      </c>
      <c r="T13" t="s">
        <v>763</v>
      </c>
    </row>
    <row r="14" spans="1:20" x14ac:dyDescent="0.2">
      <c r="A14" t="s">
        <v>66</v>
      </c>
      <c r="B14" t="s">
        <v>77</v>
      </c>
      <c r="C14" t="s">
        <v>171</v>
      </c>
      <c r="D14" t="s">
        <v>110</v>
      </c>
      <c r="E14" t="s">
        <v>173</v>
      </c>
      <c r="F14" t="s">
        <v>173</v>
      </c>
      <c r="G14" t="s">
        <v>174</v>
      </c>
      <c r="H14" t="s">
        <v>175</v>
      </c>
      <c r="I14" t="s">
        <v>176</v>
      </c>
      <c r="K14" t="s">
        <v>126</v>
      </c>
      <c r="M14" t="s">
        <v>117</v>
      </c>
      <c r="N14" t="s">
        <v>118</v>
      </c>
      <c r="O14" t="s">
        <v>119</v>
      </c>
      <c r="Q14" t="s">
        <v>120</v>
      </c>
      <c r="R14" t="s">
        <v>766</v>
      </c>
      <c r="S14" t="s">
        <v>172</v>
      </c>
      <c r="T14" t="s">
        <v>765</v>
      </c>
    </row>
    <row r="15" spans="1:20" x14ac:dyDescent="0.2">
      <c r="A15" t="s">
        <v>66</v>
      </c>
      <c r="B15" t="s">
        <v>89</v>
      </c>
      <c r="C15" t="s">
        <v>89</v>
      </c>
      <c r="D15" t="s">
        <v>110</v>
      </c>
      <c r="E15" t="s">
        <v>178</v>
      </c>
      <c r="F15" t="s">
        <v>178</v>
      </c>
      <c r="G15" t="s">
        <v>89</v>
      </c>
      <c r="H15" t="s">
        <v>179</v>
      </c>
      <c r="I15" t="s">
        <v>89</v>
      </c>
      <c r="K15" t="s">
        <v>126</v>
      </c>
      <c r="M15" t="s">
        <v>117</v>
      </c>
      <c r="N15" t="s">
        <v>118</v>
      </c>
      <c r="O15" t="s">
        <v>119</v>
      </c>
      <c r="Q15" t="s">
        <v>120</v>
      </c>
      <c r="R15" t="s">
        <v>768</v>
      </c>
      <c r="S15" t="s">
        <v>177</v>
      </c>
      <c r="T15" t="s">
        <v>767</v>
      </c>
    </row>
    <row r="16" spans="1:20" x14ac:dyDescent="0.2">
      <c r="A16" t="s">
        <v>66</v>
      </c>
      <c r="B16" t="s">
        <v>90</v>
      </c>
      <c r="C16" t="s">
        <v>180</v>
      </c>
      <c r="D16" t="s">
        <v>110</v>
      </c>
      <c r="E16" t="s">
        <v>182</v>
      </c>
      <c r="F16" t="s">
        <v>182</v>
      </c>
      <c r="G16" t="s">
        <v>183</v>
      </c>
      <c r="H16" t="s">
        <v>154</v>
      </c>
      <c r="I16" t="s">
        <v>155</v>
      </c>
      <c r="K16" t="s">
        <v>126</v>
      </c>
      <c r="M16" t="s">
        <v>117</v>
      </c>
      <c r="N16" t="s">
        <v>118</v>
      </c>
      <c r="O16" t="s">
        <v>119</v>
      </c>
      <c r="Q16" t="s">
        <v>120</v>
      </c>
      <c r="R16" t="s">
        <v>770</v>
      </c>
      <c r="S16" t="s">
        <v>181</v>
      </c>
      <c r="T16" t="s">
        <v>769</v>
      </c>
    </row>
    <row r="17" spans="1:20" x14ac:dyDescent="0.2">
      <c r="A17" t="s">
        <v>66</v>
      </c>
      <c r="B17" t="s">
        <v>87</v>
      </c>
      <c r="C17" t="s">
        <v>184</v>
      </c>
      <c r="D17" t="s">
        <v>110</v>
      </c>
      <c r="E17" t="s">
        <v>186</v>
      </c>
      <c r="F17" t="s">
        <v>186</v>
      </c>
      <c r="G17" t="s">
        <v>184</v>
      </c>
      <c r="H17" t="s">
        <v>154</v>
      </c>
      <c r="I17" t="s">
        <v>155</v>
      </c>
      <c r="K17" t="s">
        <v>116</v>
      </c>
      <c r="M17" t="s">
        <v>117</v>
      </c>
      <c r="N17" t="s">
        <v>118</v>
      </c>
      <c r="O17" t="s">
        <v>119</v>
      </c>
      <c r="Q17" t="s">
        <v>120</v>
      </c>
      <c r="R17" t="s">
        <v>772</v>
      </c>
      <c r="S17" t="s">
        <v>185</v>
      </c>
      <c r="T17" t="s">
        <v>771</v>
      </c>
    </row>
    <row r="18" spans="1:20" x14ac:dyDescent="0.2">
      <c r="A18" t="s">
        <v>66</v>
      </c>
      <c r="B18" t="s">
        <v>87</v>
      </c>
      <c r="C18" t="s">
        <v>187</v>
      </c>
      <c r="D18" t="s">
        <v>110</v>
      </c>
      <c r="E18" t="s">
        <v>189</v>
      </c>
      <c r="F18" t="s">
        <v>189</v>
      </c>
      <c r="G18" t="s">
        <v>190</v>
      </c>
      <c r="H18" t="s">
        <v>154</v>
      </c>
      <c r="I18" t="s">
        <v>155</v>
      </c>
      <c r="K18" t="s">
        <v>116</v>
      </c>
      <c r="M18" t="s">
        <v>117</v>
      </c>
      <c r="N18" t="s">
        <v>118</v>
      </c>
      <c r="O18" t="s">
        <v>119</v>
      </c>
      <c r="Q18" t="s">
        <v>120</v>
      </c>
      <c r="R18" t="s">
        <v>774</v>
      </c>
      <c r="S18" t="s">
        <v>188</v>
      </c>
      <c r="T18" t="s">
        <v>773</v>
      </c>
    </row>
    <row r="19" spans="1:20" x14ac:dyDescent="0.2">
      <c r="A19" t="s">
        <v>70</v>
      </c>
      <c r="B19" t="s">
        <v>191</v>
      </c>
      <c r="C19" t="s">
        <v>192</v>
      </c>
      <c r="D19" t="s">
        <v>128</v>
      </c>
      <c r="E19" t="s">
        <v>194</v>
      </c>
      <c r="F19" t="s">
        <v>194</v>
      </c>
      <c r="G19" t="s">
        <v>83</v>
      </c>
      <c r="H19" t="s">
        <v>154</v>
      </c>
      <c r="I19" t="s">
        <v>155</v>
      </c>
      <c r="K19" t="s">
        <v>120</v>
      </c>
      <c r="M19" t="s">
        <v>117</v>
      </c>
      <c r="N19" t="s">
        <v>118</v>
      </c>
      <c r="O19" t="s">
        <v>119</v>
      </c>
      <c r="Q19" t="s">
        <v>120</v>
      </c>
      <c r="R19" t="s">
        <v>776</v>
      </c>
      <c r="S19" t="s">
        <v>193</v>
      </c>
      <c r="T19" t="s">
        <v>775</v>
      </c>
    </row>
    <row r="20" spans="1:20" x14ac:dyDescent="0.2">
      <c r="A20" t="s">
        <v>70</v>
      </c>
      <c r="B20" t="s">
        <v>191</v>
      </c>
      <c r="C20" t="s">
        <v>195</v>
      </c>
      <c r="D20" t="s">
        <v>128</v>
      </c>
      <c r="E20" t="s">
        <v>197</v>
      </c>
      <c r="F20" t="s">
        <v>197</v>
      </c>
      <c r="G20" t="s">
        <v>198</v>
      </c>
      <c r="H20" t="s">
        <v>154</v>
      </c>
      <c r="I20" t="s">
        <v>155</v>
      </c>
      <c r="K20" t="s">
        <v>120</v>
      </c>
      <c r="M20" t="s">
        <v>117</v>
      </c>
      <c r="N20" t="s">
        <v>118</v>
      </c>
      <c r="O20" t="s">
        <v>119</v>
      </c>
      <c r="Q20" t="s">
        <v>120</v>
      </c>
      <c r="R20" t="s">
        <v>778</v>
      </c>
      <c r="S20" t="s">
        <v>196</v>
      </c>
      <c r="T20" t="s">
        <v>777</v>
      </c>
    </row>
    <row r="21" spans="1:20" x14ac:dyDescent="0.2">
      <c r="A21" t="s">
        <v>70</v>
      </c>
      <c r="B21" t="s">
        <v>79</v>
      </c>
      <c r="C21" t="s">
        <v>199</v>
      </c>
      <c r="D21" t="s">
        <v>128</v>
      </c>
      <c r="E21" t="s">
        <v>201</v>
      </c>
      <c r="F21" t="s">
        <v>201</v>
      </c>
      <c r="G21" t="s">
        <v>199</v>
      </c>
      <c r="H21" t="s">
        <v>154</v>
      </c>
      <c r="I21" t="s">
        <v>155</v>
      </c>
      <c r="K21" t="s">
        <v>120</v>
      </c>
      <c r="M21" t="s">
        <v>117</v>
      </c>
      <c r="N21" t="s">
        <v>118</v>
      </c>
      <c r="O21" t="s">
        <v>119</v>
      </c>
      <c r="Q21" t="s">
        <v>120</v>
      </c>
      <c r="R21" t="s">
        <v>780</v>
      </c>
      <c r="S21" t="s">
        <v>200</v>
      </c>
      <c r="T21" t="s">
        <v>779</v>
      </c>
    </row>
    <row r="22" spans="1:20" x14ac:dyDescent="0.2">
      <c r="A22" t="s">
        <v>70</v>
      </c>
      <c r="B22" t="s">
        <v>191</v>
      </c>
      <c r="C22" t="s">
        <v>202</v>
      </c>
      <c r="D22" t="s">
        <v>128</v>
      </c>
      <c r="E22" t="s">
        <v>204</v>
      </c>
      <c r="F22" t="s">
        <v>204</v>
      </c>
      <c r="G22" t="s">
        <v>205</v>
      </c>
      <c r="H22" t="s">
        <v>154</v>
      </c>
      <c r="I22" t="s">
        <v>155</v>
      </c>
      <c r="K22" t="s">
        <v>120</v>
      </c>
      <c r="M22" t="s">
        <v>117</v>
      </c>
      <c r="N22" t="s">
        <v>118</v>
      </c>
      <c r="O22" t="s">
        <v>119</v>
      </c>
      <c r="Q22" t="s">
        <v>120</v>
      </c>
      <c r="R22" t="s">
        <v>782</v>
      </c>
      <c r="S22" t="s">
        <v>203</v>
      </c>
      <c r="T22" t="s">
        <v>781</v>
      </c>
    </row>
    <row r="23" spans="1:20" x14ac:dyDescent="0.2">
      <c r="A23" t="s">
        <v>70</v>
      </c>
      <c r="B23" t="s">
        <v>191</v>
      </c>
      <c r="C23" t="s">
        <v>206</v>
      </c>
      <c r="D23" t="s">
        <v>128</v>
      </c>
      <c r="E23" t="s">
        <v>208</v>
      </c>
      <c r="F23" t="s">
        <v>208</v>
      </c>
      <c r="G23" t="s">
        <v>209</v>
      </c>
      <c r="H23" t="s">
        <v>154</v>
      </c>
      <c r="I23" t="s">
        <v>155</v>
      </c>
      <c r="K23" t="s">
        <v>120</v>
      </c>
      <c r="M23" t="s">
        <v>117</v>
      </c>
      <c r="N23" t="s">
        <v>118</v>
      </c>
      <c r="O23" t="s">
        <v>119</v>
      </c>
      <c r="Q23" t="s">
        <v>120</v>
      </c>
      <c r="R23" t="s">
        <v>784</v>
      </c>
      <c r="S23" t="s">
        <v>207</v>
      </c>
      <c r="T23" t="s">
        <v>783</v>
      </c>
    </row>
    <row r="24" spans="1:20" x14ac:dyDescent="0.2">
      <c r="A24" t="s">
        <v>70</v>
      </c>
      <c r="B24" t="s">
        <v>191</v>
      </c>
      <c r="C24" t="s">
        <v>210</v>
      </c>
      <c r="D24" t="s">
        <v>128</v>
      </c>
      <c r="E24" t="s">
        <v>212</v>
      </c>
      <c r="F24" t="s">
        <v>212</v>
      </c>
      <c r="G24" t="s">
        <v>213</v>
      </c>
      <c r="H24" t="s">
        <v>154</v>
      </c>
      <c r="I24" t="s">
        <v>155</v>
      </c>
      <c r="K24" t="s">
        <v>120</v>
      </c>
      <c r="M24" t="s">
        <v>117</v>
      </c>
      <c r="N24" t="s">
        <v>118</v>
      </c>
      <c r="O24" t="s">
        <v>119</v>
      </c>
      <c r="Q24" t="s">
        <v>120</v>
      </c>
      <c r="R24" t="s">
        <v>786</v>
      </c>
      <c r="S24" t="s">
        <v>211</v>
      </c>
      <c r="T24" t="s">
        <v>785</v>
      </c>
    </row>
    <row r="25" spans="1:20" x14ac:dyDescent="0.2">
      <c r="A25" t="s">
        <v>70</v>
      </c>
      <c r="B25" t="s">
        <v>191</v>
      </c>
      <c r="C25" t="s">
        <v>214</v>
      </c>
      <c r="D25" t="s">
        <v>128</v>
      </c>
      <c r="E25" t="s">
        <v>216</v>
      </c>
      <c r="F25" t="s">
        <v>216</v>
      </c>
      <c r="G25" t="s">
        <v>217</v>
      </c>
      <c r="H25" t="s">
        <v>113</v>
      </c>
      <c r="I25" t="s">
        <v>114</v>
      </c>
      <c r="K25" t="s">
        <v>120</v>
      </c>
      <c r="M25" t="s">
        <v>117</v>
      </c>
      <c r="N25" t="s">
        <v>118</v>
      </c>
      <c r="O25" t="s">
        <v>119</v>
      </c>
      <c r="Q25" t="s">
        <v>120</v>
      </c>
      <c r="R25" t="s">
        <v>788</v>
      </c>
      <c r="S25" t="s">
        <v>215</v>
      </c>
      <c r="T25" t="s">
        <v>787</v>
      </c>
    </row>
    <row r="26" spans="1:20" x14ac:dyDescent="0.2">
      <c r="A26" t="s">
        <v>70</v>
      </c>
      <c r="B26" t="s">
        <v>191</v>
      </c>
      <c r="C26" t="s">
        <v>218</v>
      </c>
      <c r="D26" t="s">
        <v>128</v>
      </c>
      <c r="E26" t="s">
        <v>220</v>
      </c>
      <c r="F26" t="s">
        <v>220</v>
      </c>
      <c r="G26" t="s">
        <v>221</v>
      </c>
      <c r="H26" t="s">
        <v>154</v>
      </c>
      <c r="I26" t="s">
        <v>155</v>
      </c>
      <c r="K26" t="s">
        <v>120</v>
      </c>
      <c r="M26" t="s">
        <v>117</v>
      </c>
      <c r="N26" t="s">
        <v>118</v>
      </c>
      <c r="O26" t="s">
        <v>119</v>
      </c>
      <c r="Q26" t="s">
        <v>120</v>
      </c>
      <c r="R26" t="s">
        <v>790</v>
      </c>
      <c r="S26" t="s">
        <v>219</v>
      </c>
      <c r="T26" t="s">
        <v>789</v>
      </c>
    </row>
    <row r="27" spans="1:20" x14ac:dyDescent="0.2">
      <c r="A27" t="s">
        <v>70</v>
      </c>
      <c r="B27" t="s">
        <v>191</v>
      </c>
      <c r="C27" t="s">
        <v>222</v>
      </c>
      <c r="D27" t="s">
        <v>128</v>
      </c>
      <c r="E27" t="s">
        <v>224</v>
      </c>
      <c r="F27" t="s">
        <v>224</v>
      </c>
      <c r="G27" t="s">
        <v>225</v>
      </c>
      <c r="H27" t="s">
        <v>113</v>
      </c>
      <c r="I27" t="s">
        <v>114</v>
      </c>
      <c r="K27" t="s">
        <v>120</v>
      </c>
      <c r="M27" t="s">
        <v>117</v>
      </c>
      <c r="N27" t="s">
        <v>118</v>
      </c>
      <c r="O27" t="s">
        <v>119</v>
      </c>
      <c r="Q27" t="s">
        <v>120</v>
      </c>
      <c r="R27" t="s">
        <v>792</v>
      </c>
      <c r="S27" t="s">
        <v>223</v>
      </c>
      <c r="T27" t="s">
        <v>791</v>
      </c>
    </row>
    <row r="28" spans="1:20" x14ac:dyDescent="0.2">
      <c r="A28" t="s">
        <v>70</v>
      </c>
      <c r="B28" t="s">
        <v>191</v>
      </c>
      <c r="C28" t="s">
        <v>226</v>
      </c>
      <c r="D28" t="s">
        <v>128</v>
      </c>
      <c r="E28" t="s">
        <v>228</v>
      </c>
      <c r="F28" t="s">
        <v>228</v>
      </c>
      <c r="G28" t="s">
        <v>229</v>
      </c>
      <c r="H28" t="s">
        <v>113</v>
      </c>
      <c r="I28" t="s">
        <v>114</v>
      </c>
      <c r="K28" t="s">
        <v>120</v>
      </c>
      <c r="M28" t="s">
        <v>117</v>
      </c>
      <c r="N28" t="s">
        <v>118</v>
      </c>
      <c r="O28" t="s">
        <v>119</v>
      </c>
      <c r="Q28" t="s">
        <v>120</v>
      </c>
      <c r="R28" t="s">
        <v>794</v>
      </c>
      <c r="S28" t="s">
        <v>227</v>
      </c>
      <c r="T28" t="s">
        <v>793</v>
      </c>
    </row>
    <row r="29" spans="1:20" x14ac:dyDescent="0.2">
      <c r="A29" t="s">
        <v>70</v>
      </c>
      <c r="B29" t="s">
        <v>191</v>
      </c>
      <c r="C29" t="s">
        <v>230</v>
      </c>
      <c r="D29" t="s">
        <v>128</v>
      </c>
      <c r="E29" t="s">
        <v>232</v>
      </c>
      <c r="F29" t="s">
        <v>232</v>
      </c>
      <c r="G29" t="s">
        <v>233</v>
      </c>
      <c r="H29" t="s">
        <v>154</v>
      </c>
      <c r="I29" t="s">
        <v>155</v>
      </c>
      <c r="K29" t="s">
        <v>120</v>
      </c>
      <c r="M29" t="s">
        <v>117</v>
      </c>
      <c r="N29" t="s">
        <v>118</v>
      </c>
      <c r="O29" t="s">
        <v>119</v>
      </c>
      <c r="Q29" t="s">
        <v>120</v>
      </c>
      <c r="R29" t="s">
        <v>796</v>
      </c>
      <c r="S29" t="s">
        <v>231</v>
      </c>
      <c r="T29" t="s">
        <v>795</v>
      </c>
    </row>
    <row r="30" spans="1:20" x14ac:dyDescent="0.2">
      <c r="A30" t="s">
        <v>70</v>
      </c>
      <c r="B30" t="s">
        <v>191</v>
      </c>
      <c r="C30" t="s">
        <v>234</v>
      </c>
      <c r="D30" t="s">
        <v>128</v>
      </c>
      <c r="E30" t="s">
        <v>236</v>
      </c>
      <c r="F30" t="s">
        <v>236</v>
      </c>
      <c r="G30" t="s">
        <v>237</v>
      </c>
      <c r="H30" t="s">
        <v>154</v>
      </c>
      <c r="I30" t="s">
        <v>155</v>
      </c>
      <c r="K30" t="s">
        <v>120</v>
      </c>
      <c r="M30" t="s">
        <v>117</v>
      </c>
      <c r="N30" t="s">
        <v>118</v>
      </c>
      <c r="O30" t="s">
        <v>119</v>
      </c>
      <c r="Q30" t="s">
        <v>120</v>
      </c>
      <c r="R30" t="s">
        <v>798</v>
      </c>
      <c r="S30" t="s">
        <v>235</v>
      </c>
      <c r="T30" t="s">
        <v>797</v>
      </c>
    </row>
    <row r="31" spans="1:20" x14ac:dyDescent="0.2">
      <c r="A31" t="s">
        <v>70</v>
      </c>
      <c r="B31" t="s">
        <v>76</v>
      </c>
      <c r="C31" t="s">
        <v>238</v>
      </c>
      <c r="D31" t="s">
        <v>128</v>
      </c>
      <c r="E31" t="s">
        <v>240</v>
      </c>
      <c r="F31" t="s">
        <v>240</v>
      </c>
      <c r="G31" t="s">
        <v>238</v>
      </c>
      <c r="H31" t="s">
        <v>154</v>
      </c>
      <c r="I31" t="s">
        <v>155</v>
      </c>
      <c r="K31" t="s">
        <v>120</v>
      </c>
      <c r="M31" t="s">
        <v>117</v>
      </c>
      <c r="N31" t="s">
        <v>118</v>
      </c>
      <c r="O31" t="s">
        <v>119</v>
      </c>
      <c r="Q31" t="s">
        <v>120</v>
      </c>
      <c r="R31" t="s">
        <v>800</v>
      </c>
      <c r="S31" t="s">
        <v>239</v>
      </c>
      <c r="T31" t="s">
        <v>799</v>
      </c>
    </row>
    <row r="32" spans="1:20" x14ac:dyDescent="0.2">
      <c r="A32" t="s">
        <v>70</v>
      </c>
      <c r="B32" t="s">
        <v>76</v>
      </c>
      <c r="C32" t="s">
        <v>241</v>
      </c>
      <c r="D32" t="s">
        <v>128</v>
      </c>
      <c r="E32" t="s">
        <v>243</v>
      </c>
      <c r="F32" t="s">
        <v>243</v>
      </c>
      <c r="G32" t="s">
        <v>244</v>
      </c>
      <c r="H32" t="s">
        <v>154</v>
      </c>
      <c r="I32" t="s">
        <v>155</v>
      </c>
      <c r="K32" t="s">
        <v>120</v>
      </c>
      <c r="M32" t="s">
        <v>117</v>
      </c>
      <c r="N32" t="s">
        <v>118</v>
      </c>
      <c r="O32" t="s">
        <v>119</v>
      </c>
      <c r="Q32" t="s">
        <v>120</v>
      </c>
      <c r="R32" t="s">
        <v>802</v>
      </c>
      <c r="S32" t="s">
        <v>242</v>
      </c>
      <c r="T32" t="s">
        <v>801</v>
      </c>
    </row>
    <row r="33" spans="1:20" x14ac:dyDescent="0.2">
      <c r="A33" t="s">
        <v>70</v>
      </c>
      <c r="B33" t="s">
        <v>76</v>
      </c>
      <c r="C33" t="s">
        <v>245</v>
      </c>
      <c r="D33" t="s">
        <v>128</v>
      </c>
      <c r="E33" t="s">
        <v>247</v>
      </c>
      <c r="F33" t="s">
        <v>247</v>
      </c>
      <c r="G33" t="s">
        <v>248</v>
      </c>
      <c r="H33" t="s">
        <v>154</v>
      </c>
      <c r="I33" t="s">
        <v>155</v>
      </c>
      <c r="K33" t="s">
        <v>120</v>
      </c>
      <c r="M33" t="s">
        <v>117</v>
      </c>
      <c r="N33" t="s">
        <v>118</v>
      </c>
      <c r="O33" t="s">
        <v>119</v>
      </c>
      <c r="Q33" t="s">
        <v>120</v>
      </c>
      <c r="R33" t="s">
        <v>804</v>
      </c>
      <c r="S33" t="s">
        <v>246</v>
      </c>
      <c r="T33" t="s">
        <v>803</v>
      </c>
    </row>
    <row r="34" spans="1:20" x14ac:dyDescent="0.2">
      <c r="A34" t="s">
        <v>70</v>
      </c>
      <c r="B34" t="s">
        <v>76</v>
      </c>
      <c r="C34" t="s">
        <v>249</v>
      </c>
      <c r="D34" t="s">
        <v>128</v>
      </c>
      <c r="E34" t="s">
        <v>251</v>
      </c>
      <c r="F34" t="s">
        <v>251</v>
      </c>
      <c r="G34" t="s">
        <v>252</v>
      </c>
      <c r="H34" t="s">
        <v>131</v>
      </c>
      <c r="I34" t="s">
        <v>132</v>
      </c>
      <c r="K34" t="s">
        <v>120</v>
      </c>
      <c r="M34" t="s">
        <v>117</v>
      </c>
      <c r="N34" t="s">
        <v>118</v>
      </c>
      <c r="O34" t="s">
        <v>119</v>
      </c>
      <c r="Q34" t="s">
        <v>120</v>
      </c>
      <c r="R34" t="s">
        <v>806</v>
      </c>
      <c r="S34" t="s">
        <v>250</v>
      </c>
      <c r="T34" t="s">
        <v>805</v>
      </c>
    </row>
    <row r="35" spans="1:20" x14ac:dyDescent="0.2">
      <c r="A35" t="s">
        <v>70</v>
      </c>
      <c r="B35" t="s">
        <v>72</v>
      </c>
      <c r="C35" t="s">
        <v>253</v>
      </c>
      <c r="D35" t="s">
        <v>128</v>
      </c>
      <c r="E35" t="s">
        <v>255</v>
      </c>
      <c r="F35" t="s">
        <v>255</v>
      </c>
      <c r="G35" t="s">
        <v>256</v>
      </c>
      <c r="H35" t="s">
        <v>175</v>
      </c>
      <c r="I35" t="s">
        <v>176</v>
      </c>
      <c r="K35" t="s">
        <v>120</v>
      </c>
      <c r="M35" t="s">
        <v>117</v>
      </c>
      <c r="N35" t="s">
        <v>118</v>
      </c>
      <c r="O35" t="s">
        <v>119</v>
      </c>
      <c r="Q35" t="s">
        <v>120</v>
      </c>
      <c r="R35" t="s">
        <v>808</v>
      </c>
      <c r="S35" t="s">
        <v>254</v>
      </c>
      <c r="T35" t="s">
        <v>807</v>
      </c>
    </row>
    <row r="36" spans="1:20" x14ac:dyDescent="0.2">
      <c r="A36" t="s">
        <v>70</v>
      </c>
      <c r="B36" t="s">
        <v>75</v>
      </c>
      <c r="C36" t="s">
        <v>75</v>
      </c>
      <c r="D36" t="s">
        <v>128</v>
      </c>
      <c r="E36" t="s">
        <v>258</v>
      </c>
      <c r="F36" t="s">
        <v>258</v>
      </c>
      <c r="G36" t="s">
        <v>259</v>
      </c>
      <c r="H36" t="s">
        <v>113</v>
      </c>
      <c r="I36" t="s">
        <v>114</v>
      </c>
      <c r="K36" t="s">
        <v>120</v>
      </c>
      <c r="M36" t="s">
        <v>117</v>
      </c>
      <c r="N36" t="s">
        <v>118</v>
      </c>
      <c r="O36" t="s">
        <v>119</v>
      </c>
      <c r="Q36" t="s">
        <v>120</v>
      </c>
      <c r="R36" t="s">
        <v>810</v>
      </c>
      <c r="S36" t="s">
        <v>257</v>
      </c>
      <c r="T36" t="s">
        <v>809</v>
      </c>
    </row>
    <row r="37" spans="1:20" x14ac:dyDescent="0.2">
      <c r="A37" t="s">
        <v>70</v>
      </c>
      <c r="B37" t="s">
        <v>77</v>
      </c>
      <c r="C37" t="s">
        <v>260</v>
      </c>
      <c r="D37" t="s">
        <v>128</v>
      </c>
      <c r="E37" t="s">
        <v>262</v>
      </c>
      <c r="F37" t="s">
        <v>262</v>
      </c>
      <c r="G37" t="s">
        <v>263</v>
      </c>
      <c r="H37" t="s">
        <v>113</v>
      </c>
      <c r="I37" t="s">
        <v>114</v>
      </c>
      <c r="K37" t="s">
        <v>120</v>
      </c>
      <c r="M37" t="s">
        <v>117</v>
      </c>
      <c r="N37" t="s">
        <v>118</v>
      </c>
      <c r="O37" t="s">
        <v>119</v>
      </c>
      <c r="Q37" t="s">
        <v>120</v>
      </c>
      <c r="R37" t="s">
        <v>812</v>
      </c>
      <c r="S37" t="s">
        <v>261</v>
      </c>
      <c r="T37" t="s">
        <v>811</v>
      </c>
    </row>
    <row r="38" spans="1:20" x14ac:dyDescent="0.2">
      <c r="A38" t="s">
        <v>70</v>
      </c>
      <c r="B38" t="s">
        <v>77</v>
      </c>
      <c r="C38" t="s">
        <v>264</v>
      </c>
      <c r="D38" t="s">
        <v>128</v>
      </c>
      <c r="E38" t="s">
        <v>266</v>
      </c>
      <c r="F38" t="s">
        <v>266</v>
      </c>
      <c r="G38" t="s">
        <v>267</v>
      </c>
      <c r="H38" t="s">
        <v>113</v>
      </c>
      <c r="I38" t="s">
        <v>114</v>
      </c>
      <c r="K38" t="s">
        <v>120</v>
      </c>
      <c r="M38" t="s">
        <v>117</v>
      </c>
      <c r="N38" t="s">
        <v>118</v>
      </c>
      <c r="O38" t="s">
        <v>119</v>
      </c>
      <c r="Q38" t="s">
        <v>120</v>
      </c>
      <c r="R38" t="s">
        <v>814</v>
      </c>
      <c r="S38" t="s">
        <v>265</v>
      </c>
      <c r="T38" t="s">
        <v>813</v>
      </c>
    </row>
    <row r="39" spans="1:20" x14ac:dyDescent="0.2">
      <c r="A39" t="s">
        <v>70</v>
      </c>
      <c r="B39" t="s">
        <v>77</v>
      </c>
      <c r="C39" t="s">
        <v>268</v>
      </c>
      <c r="D39" t="s">
        <v>128</v>
      </c>
      <c r="E39" t="s">
        <v>270</v>
      </c>
      <c r="F39" t="s">
        <v>270</v>
      </c>
      <c r="G39" t="s">
        <v>271</v>
      </c>
      <c r="H39" t="s">
        <v>113</v>
      </c>
      <c r="I39" t="s">
        <v>114</v>
      </c>
      <c r="K39" t="s">
        <v>120</v>
      </c>
      <c r="M39" t="s">
        <v>117</v>
      </c>
      <c r="N39" t="s">
        <v>118</v>
      </c>
      <c r="O39" t="s">
        <v>119</v>
      </c>
      <c r="Q39" t="s">
        <v>120</v>
      </c>
      <c r="R39" t="s">
        <v>816</v>
      </c>
      <c r="S39" t="s">
        <v>269</v>
      </c>
      <c r="T39" t="s">
        <v>815</v>
      </c>
    </row>
    <row r="40" spans="1:20" x14ac:dyDescent="0.2">
      <c r="A40" t="s">
        <v>70</v>
      </c>
      <c r="B40" t="s">
        <v>77</v>
      </c>
      <c r="C40" t="s">
        <v>109</v>
      </c>
      <c r="D40" t="s">
        <v>128</v>
      </c>
      <c r="E40" t="s">
        <v>112</v>
      </c>
      <c r="F40" t="s">
        <v>112</v>
      </c>
      <c r="G40" t="s">
        <v>109</v>
      </c>
      <c r="H40" t="s">
        <v>113</v>
      </c>
      <c r="I40" t="s">
        <v>114</v>
      </c>
      <c r="K40" t="s">
        <v>120</v>
      </c>
      <c r="M40" t="s">
        <v>117</v>
      </c>
      <c r="N40" t="s">
        <v>118</v>
      </c>
      <c r="O40" t="s">
        <v>119</v>
      </c>
      <c r="Q40" t="s">
        <v>120</v>
      </c>
      <c r="R40" t="s">
        <v>818</v>
      </c>
      <c r="S40" t="s">
        <v>111</v>
      </c>
      <c r="T40" t="s">
        <v>817</v>
      </c>
    </row>
    <row r="41" spans="1:20" x14ac:dyDescent="0.2">
      <c r="A41" t="s">
        <v>70</v>
      </c>
      <c r="B41" t="s">
        <v>77</v>
      </c>
      <c r="C41" t="s">
        <v>109</v>
      </c>
      <c r="D41" t="s">
        <v>128</v>
      </c>
      <c r="E41" t="s">
        <v>112</v>
      </c>
      <c r="F41" t="s">
        <v>112</v>
      </c>
      <c r="G41" t="s">
        <v>109</v>
      </c>
      <c r="H41" t="s">
        <v>113</v>
      </c>
      <c r="I41" t="s">
        <v>114</v>
      </c>
      <c r="K41" t="s">
        <v>120</v>
      </c>
      <c r="L41" t="s">
        <v>272</v>
      </c>
      <c r="M41" t="s">
        <v>273</v>
      </c>
      <c r="N41" t="s">
        <v>118</v>
      </c>
      <c r="O41" t="s">
        <v>119</v>
      </c>
      <c r="Q41" t="s">
        <v>120</v>
      </c>
      <c r="R41" t="s">
        <v>818</v>
      </c>
      <c r="S41" t="s">
        <v>111</v>
      </c>
      <c r="T41" t="s">
        <v>817</v>
      </c>
    </row>
    <row r="42" spans="1:20" x14ac:dyDescent="0.2">
      <c r="A42" t="s">
        <v>70</v>
      </c>
      <c r="B42" t="s">
        <v>77</v>
      </c>
      <c r="C42" t="s">
        <v>167</v>
      </c>
      <c r="D42" t="s">
        <v>128</v>
      </c>
      <c r="E42" t="s">
        <v>169</v>
      </c>
      <c r="F42" t="s">
        <v>169</v>
      </c>
      <c r="G42" t="s">
        <v>170</v>
      </c>
      <c r="H42" t="s">
        <v>121</v>
      </c>
      <c r="I42" t="s">
        <v>122</v>
      </c>
      <c r="K42" t="s">
        <v>120</v>
      </c>
      <c r="M42" t="s">
        <v>117</v>
      </c>
      <c r="N42" t="s">
        <v>118</v>
      </c>
      <c r="O42" t="s">
        <v>119</v>
      </c>
      <c r="Q42" t="s">
        <v>120</v>
      </c>
      <c r="R42" t="s">
        <v>820</v>
      </c>
      <c r="S42" t="s">
        <v>168</v>
      </c>
      <c r="T42" t="s">
        <v>819</v>
      </c>
    </row>
    <row r="43" spans="1:20" x14ac:dyDescent="0.2">
      <c r="A43" t="s">
        <v>70</v>
      </c>
      <c r="B43" t="s">
        <v>77</v>
      </c>
      <c r="C43" t="s">
        <v>167</v>
      </c>
      <c r="D43" t="s">
        <v>128</v>
      </c>
      <c r="E43" t="s">
        <v>169</v>
      </c>
      <c r="F43" t="s">
        <v>169</v>
      </c>
      <c r="G43" t="s">
        <v>170</v>
      </c>
      <c r="H43" t="s">
        <v>274</v>
      </c>
      <c r="I43" t="s">
        <v>275</v>
      </c>
      <c r="K43" t="s">
        <v>120</v>
      </c>
      <c r="M43" t="s">
        <v>117</v>
      </c>
      <c r="N43" t="s">
        <v>118</v>
      </c>
      <c r="O43" t="s">
        <v>119</v>
      </c>
      <c r="Q43" t="s">
        <v>120</v>
      </c>
      <c r="R43" t="s">
        <v>820</v>
      </c>
      <c r="S43" t="s">
        <v>168</v>
      </c>
      <c r="T43" t="s">
        <v>821</v>
      </c>
    </row>
    <row r="44" spans="1:20" x14ac:dyDescent="0.2">
      <c r="A44" t="s">
        <v>70</v>
      </c>
      <c r="B44" t="s">
        <v>77</v>
      </c>
      <c r="C44" t="s">
        <v>276</v>
      </c>
      <c r="D44" t="s">
        <v>128</v>
      </c>
      <c r="E44" t="s">
        <v>124</v>
      </c>
      <c r="F44" t="s">
        <v>124</v>
      </c>
      <c r="G44" t="s">
        <v>123</v>
      </c>
      <c r="H44" t="s">
        <v>121</v>
      </c>
      <c r="I44" t="s">
        <v>122</v>
      </c>
      <c r="K44" t="s">
        <v>120</v>
      </c>
      <c r="M44" t="s">
        <v>117</v>
      </c>
      <c r="N44" t="s">
        <v>118</v>
      </c>
      <c r="O44" t="s">
        <v>119</v>
      </c>
      <c r="Q44" t="s">
        <v>120</v>
      </c>
      <c r="R44" t="s">
        <v>823</v>
      </c>
      <c r="S44" t="s">
        <v>277</v>
      </c>
      <c r="T44" t="s">
        <v>822</v>
      </c>
    </row>
    <row r="45" spans="1:20" x14ac:dyDescent="0.2">
      <c r="A45" t="s">
        <v>70</v>
      </c>
      <c r="B45" t="s">
        <v>77</v>
      </c>
      <c r="C45" t="s">
        <v>278</v>
      </c>
      <c r="D45" t="s">
        <v>128</v>
      </c>
      <c r="E45" t="s">
        <v>280</v>
      </c>
      <c r="F45" t="s">
        <v>280</v>
      </c>
      <c r="G45" t="s">
        <v>281</v>
      </c>
      <c r="H45" t="s">
        <v>175</v>
      </c>
      <c r="I45" t="s">
        <v>176</v>
      </c>
      <c r="K45" t="s">
        <v>120</v>
      </c>
      <c r="M45" t="s">
        <v>117</v>
      </c>
      <c r="N45" t="s">
        <v>118</v>
      </c>
      <c r="O45" t="s">
        <v>119</v>
      </c>
      <c r="Q45" t="s">
        <v>120</v>
      </c>
      <c r="R45" t="s">
        <v>825</v>
      </c>
      <c r="S45" t="s">
        <v>279</v>
      </c>
      <c r="T45" t="s">
        <v>824</v>
      </c>
    </row>
    <row r="46" spans="1:20" x14ac:dyDescent="0.2">
      <c r="A46" t="s">
        <v>70</v>
      </c>
      <c r="B46" t="s">
        <v>77</v>
      </c>
      <c r="C46" t="s">
        <v>282</v>
      </c>
      <c r="D46" t="s">
        <v>128</v>
      </c>
      <c r="E46" t="s">
        <v>284</v>
      </c>
      <c r="F46" t="s">
        <v>284</v>
      </c>
      <c r="G46" t="s">
        <v>285</v>
      </c>
      <c r="H46" t="s">
        <v>113</v>
      </c>
      <c r="I46" t="s">
        <v>114</v>
      </c>
      <c r="K46" t="s">
        <v>120</v>
      </c>
      <c r="M46" t="s">
        <v>117</v>
      </c>
      <c r="N46" t="s">
        <v>118</v>
      </c>
      <c r="O46" t="s">
        <v>119</v>
      </c>
      <c r="Q46" t="s">
        <v>120</v>
      </c>
      <c r="R46" t="s">
        <v>827</v>
      </c>
      <c r="S46" t="s">
        <v>283</v>
      </c>
      <c r="T46" t="s">
        <v>826</v>
      </c>
    </row>
    <row r="47" spans="1:20" x14ac:dyDescent="0.2">
      <c r="A47" t="s">
        <v>70</v>
      </c>
      <c r="B47" t="s">
        <v>77</v>
      </c>
      <c r="C47" t="s">
        <v>286</v>
      </c>
      <c r="D47" t="s">
        <v>128</v>
      </c>
      <c r="E47" t="s">
        <v>288</v>
      </c>
      <c r="F47" t="s">
        <v>288</v>
      </c>
      <c r="G47" t="s">
        <v>289</v>
      </c>
      <c r="H47" t="s">
        <v>113</v>
      </c>
      <c r="I47" t="s">
        <v>114</v>
      </c>
      <c r="K47" t="s">
        <v>120</v>
      </c>
      <c r="M47" t="s">
        <v>117</v>
      </c>
      <c r="N47" t="s">
        <v>118</v>
      </c>
      <c r="O47" t="s">
        <v>119</v>
      </c>
      <c r="Q47" t="s">
        <v>120</v>
      </c>
      <c r="R47" t="s">
        <v>829</v>
      </c>
      <c r="S47" t="s">
        <v>287</v>
      </c>
      <c r="T47" t="s">
        <v>828</v>
      </c>
    </row>
    <row r="48" spans="1:20" x14ac:dyDescent="0.2">
      <c r="A48" t="s">
        <v>70</v>
      </c>
      <c r="B48" t="s">
        <v>77</v>
      </c>
      <c r="C48" t="s">
        <v>290</v>
      </c>
      <c r="D48" t="s">
        <v>128</v>
      </c>
      <c r="E48" t="s">
        <v>292</v>
      </c>
      <c r="F48" t="s">
        <v>292</v>
      </c>
      <c r="G48" t="s">
        <v>293</v>
      </c>
      <c r="H48" t="s">
        <v>175</v>
      </c>
      <c r="I48" t="s">
        <v>176</v>
      </c>
      <c r="K48" t="s">
        <v>120</v>
      </c>
      <c r="M48" t="s">
        <v>117</v>
      </c>
      <c r="N48" t="s">
        <v>118</v>
      </c>
      <c r="O48" t="s">
        <v>119</v>
      </c>
      <c r="Q48" t="s">
        <v>120</v>
      </c>
      <c r="R48" t="s">
        <v>831</v>
      </c>
      <c r="S48" t="s">
        <v>291</v>
      </c>
      <c r="T48" t="s">
        <v>830</v>
      </c>
    </row>
    <row r="49" spans="1:20" x14ac:dyDescent="0.2">
      <c r="A49" t="s">
        <v>70</v>
      </c>
      <c r="B49" t="s">
        <v>77</v>
      </c>
      <c r="C49" t="s">
        <v>294</v>
      </c>
      <c r="D49" t="s">
        <v>128</v>
      </c>
      <c r="E49" t="s">
        <v>296</v>
      </c>
      <c r="F49" t="s">
        <v>296</v>
      </c>
      <c r="G49" t="s">
        <v>294</v>
      </c>
      <c r="H49" t="s">
        <v>113</v>
      </c>
      <c r="I49" t="s">
        <v>114</v>
      </c>
      <c r="K49" t="s">
        <v>120</v>
      </c>
      <c r="M49" t="s">
        <v>117</v>
      </c>
      <c r="N49" t="s">
        <v>118</v>
      </c>
      <c r="O49" t="s">
        <v>119</v>
      </c>
      <c r="Q49" t="s">
        <v>120</v>
      </c>
      <c r="R49" t="s">
        <v>833</v>
      </c>
      <c r="S49" t="s">
        <v>295</v>
      </c>
      <c r="T49" t="s">
        <v>832</v>
      </c>
    </row>
    <row r="50" spans="1:20" x14ac:dyDescent="0.2">
      <c r="A50" t="s">
        <v>70</v>
      </c>
      <c r="B50" t="s">
        <v>77</v>
      </c>
      <c r="C50" t="s">
        <v>171</v>
      </c>
      <c r="D50" t="s">
        <v>128</v>
      </c>
      <c r="E50" t="s">
        <v>173</v>
      </c>
      <c r="F50" t="s">
        <v>173</v>
      </c>
      <c r="G50" t="s">
        <v>174</v>
      </c>
      <c r="H50" t="s">
        <v>175</v>
      </c>
      <c r="I50" t="s">
        <v>176</v>
      </c>
      <c r="K50" t="s">
        <v>120</v>
      </c>
      <c r="M50" t="s">
        <v>117</v>
      </c>
      <c r="N50" t="s">
        <v>118</v>
      </c>
      <c r="O50" t="s">
        <v>119</v>
      </c>
      <c r="Q50" t="s">
        <v>120</v>
      </c>
      <c r="R50" t="s">
        <v>835</v>
      </c>
      <c r="S50" t="s">
        <v>172</v>
      </c>
      <c r="T50" t="s">
        <v>834</v>
      </c>
    </row>
    <row r="51" spans="1:20" x14ac:dyDescent="0.2">
      <c r="A51" t="s">
        <v>70</v>
      </c>
      <c r="B51" t="s">
        <v>77</v>
      </c>
      <c r="C51" t="s">
        <v>297</v>
      </c>
      <c r="D51" t="s">
        <v>128</v>
      </c>
      <c r="E51" t="s">
        <v>299</v>
      </c>
      <c r="F51" t="s">
        <v>299</v>
      </c>
      <c r="G51" t="s">
        <v>300</v>
      </c>
      <c r="H51" t="s">
        <v>113</v>
      </c>
      <c r="I51" t="s">
        <v>114</v>
      </c>
      <c r="K51" t="s">
        <v>120</v>
      </c>
      <c r="M51" t="s">
        <v>117</v>
      </c>
      <c r="N51" t="s">
        <v>118</v>
      </c>
      <c r="O51" t="s">
        <v>119</v>
      </c>
      <c r="Q51" t="s">
        <v>120</v>
      </c>
      <c r="R51" t="s">
        <v>837</v>
      </c>
      <c r="S51" t="s">
        <v>298</v>
      </c>
      <c r="T51" t="s">
        <v>836</v>
      </c>
    </row>
    <row r="52" spans="1:20" x14ac:dyDescent="0.2">
      <c r="A52" t="s">
        <v>70</v>
      </c>
      <c r="B52" t="s">
        <v>78</v>
      </c>
      <c r="C52" t="s">
        <v>301</v>
      </c>
      <c r="D52" t="s">
        <v>128</v>
      </c>
      <c r="E52" t="s">
        <v>303</v>
      </c>
      <c r="F52" t="s">
        <v>303</v>
      </c>
      <c r="G52" t="s">
        <v>304</v>
      </c>
      <c r="H52" t="s">
        <v>175</v>
      </c>
      <c r="I52" t="s">
        <v>176</v>
      </c>
      <c r="K52" t="s">
        <v>120</v>
      </c>
      <c r="M52" t="s">
        <v>117</v>
      </c>
      <c r="N52" t="s">
        <v>118</v>
      </c>
      <c r="O52" t="s">
        <v>119</v>
      </c>
      <c r="Q52" t="s">
        <v>120</v>
      </c>
      <c r="R52" t="s">
        <v>839</v>
      </c>
      <c r="S52" t="s">
        <v>302</v>
      </c>
      <c r="T52" t="s">
        <v>838</v>
      </c>
    </row>
    <row r="53" spans="1:20" x14ac:dyDescent="0.2">
      <c r="A53" t="s">
        <v>70</v>
      </c>
      <c r="B53" t="s">
        <v>79</v>
      </c>
      <c r="C53" t="s">
        <v>305</v>
      </c>
      <c r="D53" t="s">
        <v>128</v>
      </c>
      <c r="E53" t="s">
        <v>307</v>
      </c>
      <c r="F53" t="s">
        <v>307</v>
      </c>
      <c r="G53" t="s">
        <v>308</v>
      </c>
      <c r="H53" t="s">
        <v>131</v>
      </c>
      <c r="I53" t="s">
        <v>132</v>
      </c>
      <c r="K53" t="s">
        <v>120</v>
      </c>
      <c r="M53" t="s">
        <v>117</v>
      </c>
      <c r="N53" t="s">
        <v>118</v>
      </c>
      <c r="O53" t="s">
        <v>119</v>
      </c>
      <c r="Q53" t="s">
        <v>120</v>
      </c>
      <c r="R53" t="s">
        <v>841</v>
      </c>
      <c r="S53" t="s">
        <v>306</v>
      </c>
      <c r="T53" t="s">
        <v>840</v>
      </c>
    </row>
    <row r="54" spans="1:20" x14ac:dyDescent="0.2">
      <c r="A54" t="s">
        <v>70</v>
      </c>
      <c r="B54" t="s">
        <v>79</v>
      </c>
      <c r="C54" t="s">
        <v>309</v>
      </c>
      <c r="D54" t="s">
        <v>128</v>
      </c>
      <c r="E54" t="s">
        <v>311</v>
      </c>
      <c r="F54" t="s">
        <v>311</v>
      </c>
      <c r="G54" t="s">
        <v>312</v>
      </c>
      <c r="H54" t="s">
        <v>313</v>
      </c>
      <c r="I54" t="s">
        <v>312</v>
      </c>
      <c r="K54" t="s">
        <v>120</v>
      </c>
      <c r="M54" t="s">
        <v>117</v>
      </c>
      <c r="N54" t="s">
        <v>118</v>
      </c>
      <c r="O54" t="s">
        <v>119</v>
      </c>
      <c r="Q54" t="s">
        <v>120</v>
      </c>
      <c r="R54" t="s">
        <v>843</v>
      </c>
      <c r="S54" t="s">
        <v>310</v>
      </c>
      <c r="T54" t="s">
        <v>842</v>
      </c>
    </row>
    <row r="55" spans="1:20" x14ac:dyDescent="0.2">
      <c r="A55" t="s">
        <v>70</v>
      </c>
      <c r="B55" t="s">
        <v>191</v>
      </c>
      <c r="C55" t="s">
        <v>314</v>
      </c>
      <c r="D55" t="s">
        <v>128</v>
      </c>
      <c r="E55" t="s">
        <v>316</v>
      </c>
      <c r="F55" t="s">
        <v>316</v>
      </c>
      <c r="G55" t="s">
        <v>314</v>
      </c>
      <c r="H55" t="s">
        <v>131</v>
      </c>
      <c r="I55" t="s">
        <v>132</v>
      </c>
      <c r="K55" t="s">
        <v>120</v>
      </c>
      <c r="M55" t="s">
        <v>117</v>
      </c>
      <c r="N55" t="s">
        <v>118</v>
      </c>
      <c r="O55" t="s">
        <v>119</v>
      </c>
      <c r="Q55" t="s">
        <v>120</v>
      </c>
      <c r="R55" t="s">
        <v>845</v>
      </c>
      <c r="S55" t="s">
        <v>315</v>
      </c>
      <c r="T55" t="s">
        <v>844</v>
      </c>
    </row>
    <row r="56" spans="1:20" x14ac:dyDescent="0.2">
      <c r="A56" t="s">
        <v>70</v>
      </c>
      <c r="B56" t="s">
        <v>79</v>
      </c>
      <c r="C56" t="s">
        <v>317</v>
      </c>
      <c r="D56" t="s">
        <v>128</v>
      </c>
      <c r="E56" t="s">
        <v>319</v>
      </c>
      <c r="F56" t="s">
        <v>319</v>
      </c>
      <c r="G56" t="s">
        <v>320</v>
      </c>
      <c r="H56" t="s">
        <v>131</v>
      </c>
      <c r="I56" t="s">
        <v>132</v>
      </c>
      <c r="K56" t="s">
        <v>120</v>
      </c>
      <c r="M56" t="s">
        <v>117</v>
      </c>
      <c r="N56" t="s">
        <v>118</v>
      </c>
      <c r="O56" t="s">
        <v>119</v>
      </c>
      <c r="Q56" t="s">
        <v>120</v>
      </c>
      <c r="R56" t="s">
        <v>847</v>
      </c>
      <c r="S56" t="s">
        <v>318</v>
      </c>
      <c r="T56" t="s">
        <v>846</v>
      </c>
    </row>
    <row r="57" spans="1:20" x14ac:dyDescent="0.2">
      <c r="A57" t="s">
        <v>70</v>
      </c>
      <c r="B57" t="s">
        <v>79</v>
      </c>
      <c r="C57" t="s">
        <v>317</v>
      </c>
      <c r="D57" t="s">
        <v>128</v>
      </c>
      <c r="E57" t="s">
        <v>319</v>
      </c>
      <c r="F57" t="s">
        <v>319</v>
      </c>
      <c r="G57" t="s">
        <v>320</v>
      </c>
      <c r="H57" t="s">
        <v>131</v>
      </c>
      <c r="I57" t="s">
        <v>132</v>
      </c>
      <c r="K57" t="s">
        <v>120</v>
      </c>
      <c r="L57" t="s">
        <v>321</v>
      </c>
      <c r="M57" t="s">
        <v>322</v>
      </c>
      <c r="N57" t="s">
        <v>118</v>
      </c>
      <c r="O57" t="s">
        <v>119</v>
      </c>
      <c r="Q57" t="s">
        <v>120</v>
      </c>
      <c r="R57" t="s">
        <v>847</v>
      </c>
      <c r="S57" t="s">
        <v>318</v>
      </c>
      <c r="T57" t="s">
        <v>846</v>
      </c>
    </row>
    <row r="58" spans="1:20" x14ac:dyDescent="0.2">
      <c r="A58" t="s">
        <v>70</v>
      </c>
      <c r="B58" t="s">
        <v>79</v>
      </c>
      <c r="C58" t="s">
        <v>323</v>
      </c>
      <c r="D58" t="s">
        <v>128</v>
      </c>
      <c r="E58" t="s">
        <v>325</v>
      </c>
      <c r="F58" t="s">
        <v>325</v>
      </c>
      <c r="G58" t="s">
        <v>323</v>
      </c>
      <c r="H58" t="s">
        <v>131</v>
      </c>
      <c r="I58" t="s">
        <v>132</v>
      </c>
      <c r="K58" t="s">
        <v>120</v>
      </c>
      <c r="M58" t="s">
        <v>117</v>
      </c>
      <c r="N58" t="s">
        <v>118</v>
      </c>
      <c r="O58" t="s">
        <v>119</v>
      </c>
      <c r="Q58" t="s">
        <v>120</v>
      </c>
      <c r="R58" t="s">
        <v>849</v>
      </c>
      <c r="S58" t="s">
        <v>324</v>
      </c>
      <c r="T58" t="s">
        <v>848</v>
      </c>
    </row>
    <row r="59" spans="1:20" x14ac:dyDescent="0.2">
      <c r="A59" t="s">
        <v>70</v>
      </c>
      <c r="B59" t="s">
        <v>79</v>
      </c>
      <c r="C59" t="s">
        <v>326</v>
      </c>
      <c r="D59" t="s">
        <v>128</v>
      </c>
      <c r="E59" t="s">
        <v>328</v>
      </c>
      <c r="F59" t="s">
        <v>328</v>
      </c>
      <c r="G59" t="s">
        <v>329</v>
      </c>
      <c r="H59" t="s">
        <v>131</v>
      </c>
      <c r="I59" t="s">
        <v>132</v>
      </c>
      <c r="K59" t="s">
        <v>120</v>
      </c>
      <c r="M59" t="s">
        <v>117</v>
      </c>
      <c r="N59" t="s">
        <v>118</v>
      </c>
      <c r="O59" t="s">
        <v>119</v>
      </c>
      <c r="Q59" t="s">
        <v>120</v>
      </c>
      <c r="R59" t="s">
        <v>851</v>
      </c>
      <c r="S59" t="s">
        <v>327</v>
      </c>
      <c r="T59" t="s">
        <v>850</v>
      </c>
    </row>
    <row r="60" spans="1:20" x14ac:dyDescent="0.2">
      <c r="A60" t="s">
        <v>70</v>
      </c>
      <c r="B60" t="s">
        <v>79</v>
      </c>
      <c r="C60" t="s">
        <v>330</v>
      </c>
      <c r="D60" t="s">
        <v>128</v>
      </c>
      <c r="E60" t="s">
        <v>332</v>
      </c>
      <c r="F60" t="s">
        <v>332</v>
      </c>
      <c r="G60" t="s">
        <v>333</v>
      </c>
      <c r="H60" t="s">
        <v>131</v>
      </c>
      <c r="I60" t="s">
        <v>132</v>
      </c>
      <c r="K60" t="s">
        <v>120</v>
      </c>
      <c r="M60" t="s">
        <v>117</v>
      </c>
      <c r="N60" t="s">
        <v>118</v>
      </c>
      <c r="O60" t="s">
        <v>119</v>
      </c>
      <c r="Q60" t="s">
        <v>120</v>
      </c>
      <c r="R60" t="s">
        <v>853</v>
      </c>
      <c r="S60" t="s">
        <v>331</v>
      </c>
      <c r="T60" t="s">
        <v>852</v>
      </c>
    </row>
    <row r="61" spans="1:20" x14ac:dyDescent="0.2">
      <c r="A61" t="s">
        <v>70</v>
      </c>
      <c r="B61" t="s">
        <v>79</v>
      </c>
      <c r="C61" t="s">
        <v>334</v>
      </c>
      <c r="D61" t="s">
        <v>128</v>
      </c>
      <c r="E61" t="s">
        <v>336</v>
      </c>
      <c r="F61" t="s">
        <v>336</v>
      </c>
      <c r="G61" t="s">
        <v>337</v>
      </c>
      <c r="H61" t="s">
        <v>131</v>
      </c>
      <c r="I61" t="s">
        <v>132</v>
      </c>
      <c r="K61" t="s">
        <v>120</v>
      </c>
      <c r="M61" t="s">
        <v>117</v>
      </c>
      <c r="N61" t="s">
        <v>118</v>
      </c>
      <c r="O61" t="s">
        <v>119</v>
      </c>
      <c r="Q61" t="s">
        <v>120</v>
      </c>
      <c r="R61" t="s">
        <v>855</v>
      </c>
      <c r="S61" t="s">
        <v>335</v>
      </c>
      <c r="T61" t="s">
        <v>854</v>
      </c>
    </row>
    <row r="62" spans="1:20" x14ac:dyDescent="0.2">
      <c r="A62" t="s">
        <v>70</v>
      </c>
      <c r="B62" t="s">
        <v>89</v>
      </c>
      <c r="C62" t="s">
        <v>89</v>
      </c>
      <c r="D62" t="s">
        <v>128</v>
      </c>
      <c r="E62" t="s">
        <v>178</v>
      </c>
      <c r="F62" t="s">
        <v>178</v>
      </c>
      <c r="G62" t="s">
        <v>89</v>
      </c>
      <c r="H62" t="s">
        <v>179</v>
      </c>
      <c r="I62" t="s">
        <v>89</v>
      </c>
      <c r="K62" t="s">
        <v>120</v>
      </c>
      <c r="M62" t="s">
        <v>117</v>
      </c>
      <c r="N62" t="s">
        <v>118</v>
      </c>
      <c r="O62" t="s">
        <v>119</v>
      </c>
      <c r="Q62" t="s">
        <v>120</v>
      </c>
      <c r="R62" t="s">
        <v>857</v>
      </c>
      <c r="S62" t="s">
        <v>177</v>
      </c>
      <c r="T62" t="s">
        <v>856</v>
      </c>
    </row>
    <row r="63" spans="1:20" x14ac:dyDescent="0.2">
      <c r="A63" t="s">
        <v>70</v>
      </c>
      <c r="B63" t="s">
        <v>81</v>
      </c>
      <c r="C63" t="s">
        <v>142</v>
      </c>
      <c r="D63" t="s">
        <v>128</v>
      </c>
      <c r="E63" t="s">
        <v>144</v>
      </c>
      <c r="F63" t="s">
        <v>144</v>
      </c>
      <c r="G63" t="s">
        <v>91</v>
      </c>
      <c r="H63" t="s">
        <v>175</v>
      </c>
      <c r="I63" t="s">
        <v>176</v>
      </c>
      <c r="K63" t="s">
        <v>120</v>
      </c>
      <c r="M63" t="s">
        <v>117</v>
      </c>
      <c r="N63" t="s">
        <v>118</v>
      </c>
      <c r="O63" t="s">
        <v>119</v>
      </c>
      <c r="Q63" t="s">
        <v>120</v>
      </c>
      <c r="R63" t="s">
        <v>859</v>
      </c>
      <c r="S63" t="s">
        <v>143</v>
      </c>
      <c r="T63" t="s">
        <v>858</v>
      </c>
    </row>
    <row r="64" spans="1:20" x14ac:dyDescent="0.2">
      <c r="A64" t="s">
        <v>70</v>
      </c>
      <c r="B64" t="s">
        <v>191</v>
      </c>
      <c r="C64" t="s">
        <v>338</v>
      </c>
      <c r="D64" t="s">
        <v>128</v>
      </c>
      <c r="E64" t="s">
        <v>340</v>
      </c>
      <c r="F64" t="s">
        <v>340</v>
      </c>
      <c r="G64" t="s">
        <v>341</v>
      </c>
      <c r="H64" t="s">
        <v>175</v>
      </c>
      <c r="I64" t="s">
        <v>176</v>
      </c>
      <c r="K64" t="s">
        <v>120</v>
      </c>
      <c r="M64" t="s">
        <v>117</v>
      </c>
      <c r="N64" t="s">
        <v>118</v>
      </c>
      <c r="O64" t="s">
        <v>119</v>
      </c>
      <c r="Q64" t="s">
        <v>120</v>
      </c>
      <c r="R64" t="s">
        <v>861</v>
      </c>
      <c r="S64" t="s">
        <v>339</v>
      </c>
      <c r="T64" t="s">
        <v>860</v>
      </c>
    </row>
    <row r="65" spans="1:20" x14ac:dyDescent="0.2">
      <c r="A65" t="s">
        <v>70</v>
      </c>
      <c r="B65" t="s">
        <v>85</v>
      </c>
      <c r="C65" t="s">
        <v>342</v>
      </c>
      <c r="D65" t="s">
        <v>128</v>
      </c>
      <c r="E65" t="s">
        <v>344</v>
      </c>
      <c r="F65" t="s">
        <v>344</v>
      </c>
      <c r="G65" t="s">
        <v>345</v>
      </c>
      <c r="H65" t="s">
        <v>154</v>
      </c>
      <c r="I65" t="s">
        <v>155</v>
      </c>
      <c r="K65" t="s">
        <v>120</v>
      </c>
      <c r="M65" t="s">
        <v>117</v>
      </c>
      <c r="N65" t="s">
        <v>118</v>
      </c>
      <c r="O65" t="s">
        <v>119</v>
      </c>
      <c r="Q65" t="s">
        <v>120</v>
      </c>
      <c r="R65" t="s">
        <v>863</v>
      </c>
      <c r="S65" t="s">
        <v>343</v>
      </c>
      <c r="T65" t="s">
        <v>862</v>
      </c>
    </row>
    <row r="66" spans="1:20" x14ac:dyDescent="0.2">
      <c r="A66" t="s">
        <v>70</v>
      </c>
      <c r="B66" t="s">
        <v>85</v>
      </c>
      <c r="C66" t="s">
        <v>346</v>
      </c>
      <c r="D66" t="s">
        <v>128</v>
      </c>
      <c r="E66" t="s">
        <v>348</v>
      </c>
      <c r="F66" t="s">
        <v>348</v>
      </c>
      <c r="G66" t="s">
        <v>346</v>
      </c>
      <c r="H66" t="s">
        <v>154</v>
      </c>
      <c r="I66" t="s">
        <v>155</v>
      </c>
      <c r="K66" t="s">
        <v>120</v>
      </c>
      <c r="M66" t="s">
        <v>117</v>
      </c>
      <c r="N66" t="s">
        <v>118</v>
      </c>
      <c r="O66" t="s">
        <v>119</v>
      </c>
      <c r="Q66" t="s">
        <v>120</v>
      </c>
      <c r="R66" t="s">
        <v>865</v>
      </c>
      <c r="S66" t="s">
        <v>347</v>
      </c>
      <c r="T66" t="s">
        <v>864</v>
      </c>
    </row>
    <row r="67" spans="1:20" x14ac:dyDescent="0.2">
      <c r="A67" t="s">
        <v>70</v>
      </c>
      <c r="B67" t="s">
        <v>85</v>
      </c>
      <c r="C67" t="s">
        <v>145</v>
      </c>
      <c r="D67" t="s">
        <v>128</v>
      </c>
      <c r="E67" t="s">
        <v>147</v>
      </c>
      <c r="F67" t="s">
        <v>147</v>
      </c>
      <c r="G67" t="s">
        <v>148</v>
      </c>
      <c r="H67" t="s">
        <v>131</v>
      </c>
      <c r="I67" t="s">
        <v>132</v>
      </c>
      <c r="K67" t="s">
        <v>120</v>
      </c>
      <c r="M67" t="s">
        <v>117</v>
      </c>
      <c r="N67" t="s">
        <v>118</v>
      </c>
      <c r="O67" t="s">
        <v>119</v>
      </c>
      <c r="Q67" t="s">
        <v>120</v>
      </c>
      <c r="R67" t="s">
        <v>867</v>
      </c>
      <c r="S67" t="s">
        <v>146</v>
      </c>
      <c r="T67" t="s">
        <v>866</v>
      </c>
    </row>
    <row r="68" spans="1:20" x14ac:dyDescent="0.2">
      <c r="A68" t="s">
        <v>70</v>
      </c>
      <c r="B68" t="s">
        <v>85</v>
      </c>
      <c r="C68" t="s">
        <v>349</v>
      </c>
      <c r="D68" t="s">
        <v>128</v>
      </c>
      <c r="E68" t="s">
        <v>351</v>
      </c>
      <c r="F68" t="s">
        <v>351</v>
      </c>
      <c r="G68" t="s">
        <v>352</v>
      </c>
      <c r="H68" t="s">
        <v>131</v>
      </c>
      <c r="I68" t="s">
        <v>132</v>
      </c>
      <c r="K68" t="s">
        <v>120</v>
      </c>
      <c r="M68" t="s">
        <v>117</v>
      </c>
      <c r="N68" t="s">
        <v>118</v>
      </c>
      <c r="O68" t="s">
        <v>119</v>
      </c>
      <c r="Q68" t="s">
        <v>120</v>
      </c>
      <c r="R68" t="s">
        <v>869</v>
      </c>
      <c r="S68" t="s">
        <v>350</v>
      </c>
      <c r="T68" t="s">
        <v>868</v>
      </c>
    </row>
    <row r="69" spans="1:20" x14ac:dyDescent="0.2">
      <c r="A69" t="s">
        <v>70</v>
      </c>
      <c r="B69" t="s">
        <v>85</v>
      </c>
      <c r="C69" t="s">
        <v>353</v>
      </c>
      <c r="D69" t="s">
        <v>128</v>
      </c>
      <c r="E69" t="s">
        <v>355</v>
      </c>
      <c r="F69" t="s">
        <v>355</v>
      </c>
      <c r="G69" t="s">
        <v>356</v>
      </c>
      <c r="H69" t="s">
        <v>131</v>
      </c>
      <c r="I69" t="s">
        <v>132</v>
      </c>
      <c r="K69" t="s">
        <v>120</v>
      </c>
      <c r="M69" t="s">
        <v>117</v>
      </c>
      <c r="N69" t="s">
        <v>118</v>
      </c>
      <c r="O69" t="s">
        <v>119</v>
      </c>
      <c r="Q69" t="s">
        <v>120</v>
      </c>
      <c r="R69" t="s">
        <v>871</v>
      </c>
      <c r="S69" t="s">
        <v>354</v>
      </c>
      <c r="T69" t="s">
        <v>870</v>
      </c>
    </row>
    <row r="70" spans="1:20" x14ac:dyDescent="0.2">
      <c r="A70" t="s">
        <v>70</v>
      </c>
      <c r="B70" t="s">
        <v>85</v>
      </c>
      <c r="C70" t="s">
        <v>357</v>
      </c>
      <c r="D70" t="s">
        <v>128</v>
      </c>
      <c r="E70" t="s">
        <v>359</v>
      </c>
      <c r="F70" t="s">
        <v>359</v>
      </c>
      <c r="G70" t="s">
        <v>357</v>
      </c>
      <c r="H70" t="s">
        <v>131</v>
      </c>
      <c r="I70" t="s">
        <v>132</v>
      </c>
      <c r="K70" t="s">
        <v>120</v>
      </c>
      <c r="M70" t="s">
        <v>117</v>
      </c>
      <c r="N70" t="s">
        <v>118</v>
      </c>
      <c r="O70" t="s">
        <v>119</v>
      </c>
      <c r="Q70" t="s">
        <v>120</v>
      </c>
      <c r="R70" t="s">
        <v>873</v>
      </c>
      <c r="S70" t="s">
        <v>358</v>
      </c>
      <c r="T70" t="s">
        <v>872</v>
      </c>
    </row>
    <row r="71" spans="1:20" x14ac:dyDescent="0.2">
      <c r="A71" t="s">
        <v>70</v>
      </c>
      <c r="B71" t="s">
        <v>85</v>
      </c>
      <c r="C71" t="s">
        <v>360</v>
      </c>
      <c r="D71" t="s">
        <v>128</v>
      </c>
      <c r="E71" t="s">
        <v>362</v>
      </c>
      <c r="F71" t="s">
        <v>362</v>
      </c>
      <c r="G71" t="s">
        <v>363</v>
      </c>
      <c r="H71" t="s">
        <v>131</v>
      </c>
      <c r="I71" t="s">
        <v>132</v>
      </c>
      <c r="K71" t="s">
        <v>120</v>
      </c>
      <c r="M71" t="s">
        <v>117</v>
      </c>
      <c r="N71" t="s">
        <v>118</v>
      </c>
      <c r="O71" t="s">
        <v>119</v>
      </c>
      <c r="Q71" t="s">
        <v>120</v>
      </c>
      <c r="R71" t="s">
        <v>875</v>
      </c>
      <c r="S71" t="s">
        <v>361</v>
      </c>
      <c r="T71" t="s">
        <v>874</v>
      </c>
    </row>
    <row r="72" spans="1:20" x14ac:dyDescent="0.2">
      <c r="A72" t="s">
        <v>70</v>
      </c>
      <c r="B72" t="s">
        <v>191</v>
      </c>
      <c r="C72" t="s">
        <v>364</v>
      </c>
      <c r="D72" t="s">
        <v>128</v>
      </c>
      <c r="E72" t="s">
        <v>365</v>
      </c>
      <c r="F72" t="s">
        <v>365</v>
      </c>
      <c r="G72" t="s">
        <v>366</v>
      </c>
      <c r="H72" t="s">
        <v>131</v>
      </c>
      <c r="I72" t="s">
        <v>132</v>
      </c>
      <c r="K72" t="s">
        <v>120</v>
      </c>
      <c r="M72" t="s">
        <v>117</v>
      </c>
      <c r="N72" t="s">
        <v>118</v>
      </c>
      <c r="O72" t="s">
        <v>119</v>
      </c>
      <c r="Q72" t="s">
        <v>120</v>
      </c>
      <c r="R72" t="s">
        <v>877</v>
      </c>
      <c r="S72" t="s">
        <v>654</v>
      </c>
      <c r="T72" t="s">
        <v>876</v>
      </c>
    </row>
    <row r="73" spans="1:20" x14ac:dyDescent="0.2">
      <c r="A73" t="s">
        <v>70</v>
      </c>
      <c r="B73" t="s">
        <v>85</v>
      </c>
      <c r="C73" t="s">
        <v>367</v>
      </c>
      <c r="D73" t="s">
        <v>128</v>
      </c>
      <c r="E73" t="s">
        <v>369</v>
      </c>
      <c r="F73" t="s">
        <v>369</v>
      </c>
      <c r="G73" t="s">
        <v>367</v>
      </c>
      <c r="H73" t="s">
        <v>131</v>
      </c>
      <c r="I73" t="s">
        <v>132</v>
      </c>
      <c r="K73" t="s">
        <v>120</v>
      </c>
      <c r="M73" t="s">
        <v>117</v>
      </c>
      <c r="N73" t="s">
        <v>118</v>
      </c>
      <c r="O73" t="s">
        <v>119</v>
      </c>
      <c r="Q73" t="s">
        <v>120</v>
      </c>
      <c r="R73" t="s">
        <v>879</v>
      </c>
      <c r="S73" t="s">
        <v>368</v>
      </c>
      <c r="T73" t="s">
        <v>878</v>
      </c>
    </row>
    <row r="74" spans="1:20" x14ac:dyDescent="0.2">
      <c r="A74" t="s">
        <v>70</v>
      </c>
      <c r="B74" t="s">
        <v>87</v>
      </c>
      <c r="C74" t="s">
        <v>370</v>
      </c>
      <c r="D74" t="s">
        <v>128</v>
      </c>
      <c r="E74" t="s">
        <v>372</v>
      </c>
      <c r="F74" t="s">
        <v>372</v>
      </c>
      <c r="G74" t="s">
        <v>373</v>
      </c>
      <c r="H74" t="s">
        <v>154</v>
      </c>
      <c r="I74" t="s">
        <v>155</v>
      </c>
      <c r="K74" t="s">
        <v>120</v>
      </c>
      <c r="M74" t="s">
        <v>117</v>
      </c>
      <c r="N74" t="s">
        <v>118</v>
      </c>
      <c r="O74" t="s">
        <v>119</v>
      </c>
      <c r="Q74" t="s">
        <v>120</v>
      </c>
      <c r="R74" t="s">
        <v>881</v>
      </c>
      <c r="S74" t="s">
        <v>371</v>
      </c>
      <c r="T74" t="s">
        <v>880</v>
      </c>
    </row>
    <row r="75" spans="1:20" x14ac:dyDescent="0.2">
      <c r="A75" t="s">
        <v>70</v>
      </c>
      <c r="B75" t="s">
        <v>87</v>
      </c>
      <c r="C75" t="s">
        <v>253</v>
      </c>
      <c r="D75" t="s">
        <v>128</v>
      </c>
      <c r="E75" t="s">
        <v>375</v>
      </c>
      <c r="F75" t="s">
        <v>375</v>
      </c>
      <c r="G75" t="s">
        <v>376</v>
      </c>
      <c r="H75" t="s">
        <v>154</v>
      </c>
      <c r="I75" t="s">
        <v>155</v>
      </c>
      <c r="K75" t="s">
        <v>120</v>
      </c>
      <c r="M75" t="s">
        <v>117</v>
      </c>
      <c r="N75" t="s">
        <v>118</v>
      </c>
      <c r="O75" t="s">
        <v>119</v>
      </c>
      <c r="Q75" t="s">
        <v>120</v>
      </c>
      <c r="R75" t="s">
        <v>883</v>
      </c>
      <c r="S75" t="s">
        <v>374</v>
      </c>
      <c r="T75" t="s">
        <v>882</v>
      </c>
    </row>
    <row r="76" spans="1:20" x14ac:dyDescent="0.2">
      <c r="A76" t="s">
        <v>70</v>
      </c>
      <c r="B76" t="s">
        <v>87</v>
      </c>
      <c r="C76" t="s">
        <v>377</v>
      </c>
      <c r="D76" t="s">
        <v>128</v>
      </c>
      <c r="E76" t="s">
        <v>379</v>
      </c>
      <c r="F76" t="s">
        <v>379</v>
      </c>
      <c r="G76" t="s">
        <v>380</v>
      </c>
      <c r="H76" t="s">
        <v>154</v>
      </c>
      <c r="I76" t="s">
        <v>155</v>
      </c>
      <c r="K76" t="s">
        <v>120</v>
      </c>
      <c r="M76" t="s">
        <v>117</v>
      </c>
      <c r="N76" t="s">
        <v>118</v>
      </c>
      <c r="O76" t="s">
        <v>119</v>
      </c>
      <c r="Q76" t="s">
        <v>120</v>
      </c>
      <c r="R76" t="s">
        <v>885</v>
      </c>
      <c r="S76" t="s">
        <v>378</v>
      </c>
      <c r="T76" t="s">
        <v>884</v>
      </c>
    </row>
    <row r="77" spans="1:20" x14ac:dyDescent="0.2">
      <c r="A77" t="s">
        <v>70</v>
      </c>
      <c r="B77" t="s">
        <v>87</v>
      </c>
      <c r="C77" t="s">
        <v>381</v>
      </c>
      <c r="D77" t="s">
        <v>128</v>
      </c>
      <c r="E77" t="s">
        <v>383</v>
      </c>
      <c r="F77" t="s">
        <v>383</v>
      </c>
      <c r="G77" t="s">
        <v>381</v>
      </c>
      <c r="H77" t="s">
        <v>154</v>
      </c>
      <c r="I77" t="s">
        <v>155</v>
      </c>
      <c r="K77" t="s">
        <v>120</v>
      </c>
      <c r="M77" t="s">
        <v>117</v>
      </c>
      <c r="N77" t="s">
        <v>118</v>
      </c>
      <c r="O77" t="s">
        <v>119</v>
      </c>
      <c r="Q77" t="s">
        <v>120</v>
      </c>
      <c r="R77" t="s">
        <v>887</v>
      </c>
      <c r="S77" t="s">
        <v>382</v>
      </c>
      <c r="T77" t="s">
        <v>886</v>
      </c>
    </row>
    <row r="78" spans="1:20" x14ac:dyDescent="0.2">
      <c r="A78" t="s">
        <v>70</v>
      </c>
      <c r="B78" t="s">
        <v>87</v>
      </c>
      <c r="C78" t="s">
        <v>187</v>
      </c>
      <c r="D78" t="s">
        <v>128</v>
      </c>
      <c r="E78" t="s">
        <v>189</v>
      </c>
      <c r="F78" t="s">
        <v>189</v>
      </c>
      <c r="G78" t="s">
        <v>190</v>
      </c>
      <c r="H78" t="s">
        <v>154</v>
      </c>
      <c r="I78" t="s">
        <v>155</v>
      </c>
      <c r="K78" t="s">
        <v>120</v>
      </c>
      <c r="M78" t="s">
        <v>117</v>
      </c>
      <c r="N78" t="s">
        <v>118</v>
      </c>
      <c r="O78" t="s">
        <v>119</v>
      </c>
      <c r="Q78" t="s">
        <v>120</v>
      </c>
      <c r="R78" t="s">
        <v>889</v>
      </c>
      <c r="S78" t="s">
        <v>188</v>
      </c>
      <c r="T78" t="s">
        <v>888</v>
      </c>
    </row>
    <row r="79" spans="1:20" x14ac:dyDescent="0.2">
      <c r="A79" t="s">
        <v>70</v>
      </c>
      <c r="B79" t="s">
        <v>87</v>
      </c>
      <c r="C79" t="s">
        <v>384</v>
      </c>
      <c r="D79" t="s">
        <v>128</v>
      </c>
      <c r="E79" t="s">
        <v>386</v>
      </c>
      <c r="F79" t="s">
        <v>386</v>
      </c>
      <c r="G79" t="s">
        <v>387</v>
      </c>
      <c r="H79" t="s">
        <v>154</v>
      </c>
      <c r="I79" t="s">
        <v>155</v>
      </c>
      <c r="K79" t="s">
        <v>120</v>
      </c>
      <c r="M79" t="s">
        <v>117</v>
      </c>
      <c r="N79" t="s">
        <v>118</v>
      </c>
      <c r="O79" t="s">
        <v>119</v>
      </c>
      <c r="Q79" t="s">
        <v>120</v>
      </c>
      <c r="R79" t="s">
        <v>891</v>
      </c>
      <c r="S79" t="s">
        <v>385</v>
      </c>
      <c r="T79" t="s">
        <v>890</v>
      </c>
    </row>
    <row r="80" spans="1:20" x14ac:dyDescent="0.2">
      <c r="A80" t="s">
        <v>70</v>
      </c>
      <c r="B80" t="s">
        <v>87</v>
      </c>
      <c r="C80" t="s">
        <v>151</v>
      </c>
      <c r="D80" t="s">
        <v>128</v>
      </c>
      <c r="E80" t="s">
        <v>153</v>
      </c>
      <c r="F80" t="s">
        <v>153</v>
      </c>
      <c r="G80" t="s">
        <v>151</v>
      </c>
      <c r="H80" t="s">
        <v>154</v>
      </c>
      <c r="I80" t="s">
        <v>155</v>
      </c>
      <c r="K80" t="s">
        <v>120</v>
      </c>
      <c r="M80" t="s">
        <v>117</v>
      </c>
      <c r="N80" t="s">
        <v>118</v>
      </c>
      <c r="O80" t="s">
        <v>119</v>
      </c>
      <c r="Q80" t="s">
        <v>120</v>
      </c>
      <c r="R80" t="s">
        <v>893</v>
      </c>
      <c r="S80" t="s">
        <v>152</v>
      </c>
      <c r="T80" t="s">
        <v>892</v>
      </c>
    </row>
    <row r="81" spans="1:20" x14ac:dyDescent="0.2">
      <c r="A81" t="s">
        <v>70</v>
      </c>
      <c r="B81" t="s">
        <v>87</v>
      </c>
      <c r="C81" t="s">
        <v>388</v>
      </c>
      <c r="D81" t="s">
        <v>128</v>
      </c>
      <c r="E81" t="s">
        <v>390</v>
      </c>
      <c r="F81" t="s">
        <v>390</v>
      </c>
      <c r="G81" t="s">
        <v>391</v>
      </c>
      <c r="H81" t="s">
        <v>154</v>
      </c>
      <c r="I81" t="s">
        <v>155</v>
      </c>
      <c r="K81" t="s">
        <v>120</v>
      </c>
      <c r="M81" t="s">
        <v>117</v>
      </c>
      <c r="N81" t="s">
        <v>118</v>
      </c>
      <c r="O81" t="s">
        <v>119</v>
      </c>
      <c r="Q81" t="s">
        <v>120</v>
      </c>
      <c r="R81" t="s">
        <v>895</v>
      </c>
      <c r="S81" t="s">
        <v>389</v>
      </c>
      <c r="T81" t="s">
        <v>894</v>
      </c>
    </row>
    <row r="82" spans="1:20" x14ac:dyDescent="0.2">
      <c r="A82" t="s">
        <v>70</v>
      </c>
      <c r="B82" t="s">
        <v>87</v>
      </c>
      <c r="C82" t="s">
        <v>156</v>
      </c>
      <c r="D82" t="s">
        <v>128</v>
      </c>
      <c r="E82" t="s">
        <v>158</v>
      </c>
      <c r="F82" t="s">
        <v>158</v>
      </c>
      <c r="G82" t="s">
        <v>156</v>
      </c>
      <c r="H82" t="s">
        <v>154</v>
      </c>
      <c r="I82" t="s">
        <v>155</v>
      </c>
      <c r="K82" t="s">
        <v>120</v>
      </c>
      <c r="M82" t="s">
        <v>117</v>
      </c>
      <c r="N82" t="s">
        <v>118</v>
      </c>
      <c r="O82" t="s">
        <v>119</v>
      </c>
      <c r="Q82" t="s">
        <v>120</v>
      </c>
      <c r="R82" t="s">
        <v>897</v>
      </c>
      <c r="S82" t="s">
        <v>157</v>
      </c>
      <c r="T82" t="s">
        <v>896</v>
      </c>
    </row>
    <row r="83" spans="1:20" x14ac:dyDescent="0.2">
      <c r="A83" t="s">
        <v>70</v>
      </c>
      <c r="B83" t="s">
        <v>87</v>
      </c>
      <c r="C83" t="s">
        <v>184</v>
      </c>
      <c r="D83" t="s">
        <v>128</v>
      </c>
      <c r="E83" t="s">
        <v>186</v>
      </c>
      <c r="F83" t="s">
        <v>186</v>
      </c>
      <c r="G83" t="s">
        <v>184</v>
      </c>
      <c r="H83" t="s">
        <v>154</v>
      </c>
      <c r="I83" t="s">
        <v>155</v>
      </c>
      <c r="K83" t="s">
        <v>120</v>
      </c>
      <c r="M83" t="s">
        <v>117</v>
      </c>
      <c r="N83" t="s">
        <v>118</v>
      </c>
      <c r="O83" t="s">
        <v>119</v>
      </c>
      <c r="Q83" t="s">
        <v>120</v>
      </c>
      <c r="R83" t="s">
        <v>899</v>
      </c>
      <c r="S83" t="s">
        <v>185</v>
      </c>
      <c r="T83" t="s">
        <v>898</v>
      </c>
    </row>
    <row r="84" spans="1:20" x14ac:dyDescent="0.2">
      <c r="A84" t="s">
        <v>70</v>
      </c>
      <c r="B84" t="s">
        <v>87</v>
      </c>
      <c r="C84" t="s">
        <v>392</v>
      </c>
      <c r="D84" t="s">
        <v>128</v>
      </c>
      <c r="E84" t="s">
        <v>394</v>
      </c>
      <c r="F84" t="s">
        <v>394</v>
      </c>
      <c r="G84" t="s">
        <v>395</v>
      </c>
      <c r="H84" t="s">
        <v>154</v>
      </c>
      <c r="I84" t="s">
        <v>155</v>
      </c>
      <c r="K84" t="s">
        <v>120</v>
      </c>
      <c r="M84" t="s">
        <v>117</v>
      </c>
      <c r="N84" t="s">
        <v>118</v>
      </c>
      <c r="O84" t="s">
        <v>119</v>
      </c>
      <c r="Q84" t="s">
        <v>120</v>
      </c>
      <c r="R84" t="s">
        <v>901</v>
      </c>
      <c r="S84" t="s">
        <v>393</v>
      </c>
      <c r="T84" t="s">
        <v>900</v>
      </c>
    </row>
    <row r="85" spans="1:20" x14ac:dyDescent="0.2">
      <c r="A85" t="s">
        <v>70</v>
      </c>
      <c r="B85" t="s">
        <v>87</v>
      </c>
      <c r="C85" t="s">
        <v>396</v>
      </c>
      <c r="D85" t="s">
        <v>128</v>
      </c>
      <c r="E85" t="s">
        <v>398</v>
      </c>
      <c r="F85" t="s">
        <v>398</v>
      </c>
      <c r="G85" t="s">
        <v>396</v>
      </c>
      <c r="H85" t="s">
        <v>154</v>
      </c>
      <c r="I85" t="s">
        <v>155</v>
      </c>
      <c r="K85" t="s">
        <v>120</v>
      </c>
      <c r="M85" t="s">
        <v>117</v>
      </c>
      <c r="N85" t="s">
        <v>118</v>
      </c>
      <c r="O85" t="s">
        <v>119</v>
      </c>
      <c r="Q85" t="s">
        <v>120</v>
      </c>
      <c r="R85" t="s">
        <v>903</v>
      </c>
      <c r="S85" t="s">
        <v>397</v>
      </c>
      <c r="T85" t="s">
        <v>902</v>
      </c>
    </row>
    <row r="86" spans="1:20" x14ac:dyDescent="0.2">
      <c r="A86" t="s">
        <v>70</v>
      </c>
      <c r="B86" t="s">
        <v>87</v>
      </c>
      <c r="C86" t="s">
        <v>399</v>
      </c>
      <c r="D86" t="s">
        <v>128</v>
      </c>
      <c r="E86" t="s">
        <v>401</v>
      </c>
      <c r="F86" t="s">
        <v>401</v>
      </c>
      <c r="G86" t="s">
        <v>402</v>
      </c>
      <c r="H86" t="s">
        <v>154</v>
      </c>
      <c r="I86" t="s">
        <v>155</v>
      </c>
      <c r="K86" t="s">
        <v>120</v>
      </c>
      <c r="M86" t="s">
        <v>117</v>
      </c>
      <c r="N86" t="s">
        <v>118</v>
      </c>
      <c r="O86" t="s">
        <v>119</v>
      </c>
      <c r="Q86" t="s">
        <v>120</v>
      </c>
      <c r="R86" t="s">
        <v>905</v>
      </c>
      <c r="S86" t="s">
        <v>400</v>
      </c>
      <c r="T86" t="s">
        <v>904</v>
      </c>
    </row>
    <row r="87" spans="1:20" x14ac:dyDescent="0.2">
      <c r="A87" t="s">
        <v>70</v>
      </c>
      <c r="B87" t="s">
        <v>87</v>
      </c>
      <c r="C87" t="s">
        <v>403</v>
      </c>
      <c r="D87" t="s">
        <v>128</v>
      </c>
      <c r="E87" t="s">
        <v>405</v>
      </c>
      <c r="F87" t="s">
        <v>405</v>
      </c>
      <c r="G87" t="s">
        <v>403</v>
      </c>
      <c r="H87" t="s">
        <v>149</v>
      </c>
      <c r="I87" t="s">
        <v>150</v>
      </c>
      <c r="K87" t="s">
        <v>120</v>
      </c>
      <c r="M87" t="s">
        <v>117</v>
      </c>
      <c r="N87" t="s">
        <v>118</v>
      </c>
      <c r="O87" t="s">
        <v>119</v>
      </c>
      <c r="Q87" t="s">
        <v>120</v>
      </c>
      <c r="R87" t="s">
        <v>907</v>
      </c>
      <c r="S87" t="s">
        <v>404</v>
      </c>
      <c r="T87" t="s">
        <v>906</v>
      </c>
    </row>
    <row r="88" spans="1:20" x14ac:dyDescent="0.2">
      <c r="A88" t="s">
        <v>70</v>
      </c>
      <c r="B88" t="s">
        <v>87</v>
      </c>
      <c r="C88" t="s">
        <v>406</v>
      </c>
      <c r="D88" t="s">
        <v>128</v>
      </c>
      <c r="E88" t="s">
        <v>408</v>
      </c>
      <c r="F88" t="s">
        <v>408</v>
      </c>
      <c r="G88" t="s">
        <v>409</v>
      </c>
      <c r="H88" t="s">
        <v>113</v>
      </c>
      <c r="I88" t="s">
        <v>114</v>
      </c>
      <c r="K88" t="s">
        <v>120</v>
      </c>
      <c r="M88" t="s">
        <v>117</v>
      </c>
      <c r="N88" t="s">
        <v>118</v>
      </c>
      <c r="O88" t="s">
        <v>119</v>
      </c>
      <c r="Q88" t="s">
        <v>120</v>
      </c>
      <c r="R88" t="s">
        <v>909</v>
      </c>
      <c r="S88" t="s">
        <v>407</v>
      </c>
      <c r="T88" t="s">
        <v>908</v>
      </c>
    </row>
    <row r="89" spans="1:20" x14ac:dyDescent="0.2">
      <c r="A89" t="s">
        <v>70</v>
      </c>
      <c r="B89" t="s">
        <v>87</v>
      </c>
      <c r="C89" t="s">
        <v>132</v>
      </c>
      <c r="D89" t="s">
        <v>128</v>
      </c>
      <c r="E89" t="s">
        <v>410</v>
      </c>
      <c r="F89" t="s">
        <v>410</v>
      </c>
      <c r="G89" t="s">
        <v>411</v>
      </c>
      <c r="H89" t="s">
        <v>131</v>
      </c>
      <c r="I89" t="s">
        <v>132</v>
      </c>
      <c r="K89" t="s">
        <v>120</v>
      </c>
      <c r="M89" t="s">
        <v>117</v>
      </c>
      <c r="N89" t="s">
        <v>118</v>
      </c>
      <c r="O89" t="s">
        <v>119</v>
      </c>
      <c r="Q89" t="s">
        <v>120</v>
      </c>
      <c r="R89" t="s">
        <v>911</v>
      </c>
      <c r="S89" t="s">
        <v>643</v>
      </c>
      <c r="T89" t="s">
        <v>910</v>
      </c>
    </row>
    <row r="90" spans="1:20" x14ac:dyDescent="0.2">
      <c r="A90" t="s">
        <v>70</v>
      </c>
      <c r="B90" t="s">
        <v>87</v>
      </c>
      <c r="C90" t="s">
        <v>412</v>
      </c>
      <c r="D90" t="s">
        <v>128</v>
      </c>
      <c r="E90" t="s">
        <v>414</v>
      </c>
      <c r="F90" t="s">
        <v>414</v>
      </c>
      <c r="G90" t="s">
        <v>415</v>
      </c>
      <c r="H90" t="s">
        <v>154</v>
      </c>
      <c r="I90" t="s">
        <v>155</v>
      </c>
      <c r="K90" t="s">
        <v>120</v>
      </c>
      <c r="M90" t="s">
        <v>117</v>
      </c>
      <c r="N90" t="s">
        <v>118</v>
      </c>
      <c r="O90" t="s">
        <v>119</v>
      </c>
      <c r="Q90" t="s">
        <v>120</v>
      </c>
      <c r="R90" t="s">
        <v>913</v>
      </c>
      <c r="S90" t="s">
        <v>413</v>
      </c>
      <c r="T90" t="s">
        <v>912</v>
      </c>
    </row>
    <row r="91" spans="1:20" x14ac:dyDescent="0.2">
      <c r="A91" t="s">
        <v>70</v>
      </c>
      <c r="B91" t="s">
        <v>90</v>
      </c>
      <c r="C91" t="s">
        <v>416</v>
      </c>
      <c r="D91" t="s">
        <v>128</v>
      </c>
      <c r="E91" t="s">
        <v>418</v>
      </c>
      <c r="F91" t="s">
        <v>418</v>
      </c>
      <c r="G91" t="s">
        <v>419</v>
      </c>
      <c r="H91" t="s">
        <v>154</v>
      </c>
      <c r="I91" t="s">
        <v>155</v>
      </c>
      <c r="K91" t="s">
        <v>120</v>
      </c>
      <c r="M91" t="s">
        <v>117</v>
      </c>
      <c r="N91" t="s">
        <v>118</v>
      </c>
      <c r="O91" t="s">
        <v>119</v>
      </c>
      <c r="Q91" t="s">
        <v>120</v>
      </c>
      <c r="R91" t="s">
        <v>915</v>
      </c>
      <c r="S91" t="s">
        <v>417</v>
      </c>
      <c r="T91" t="s">
        <v>914</v>
      </c>
    </row>
    <row r="92" spans="1:20" x14ac:dyDescent="0.2">
      <c r="A92" t="s">
        <v>70</v>
      </c>
      <c r="B92" t="s">
        <v>90</v>
      </c>
      <c r="C92" t="s">
        <v>420</v>
      </c>
      <c r="D92" t="s">
        <v>128</v>
      </c>
      <c r="E92" t="s">
        <v>422</v>
      </c>
      <c r="F92" t="s">
        <v>422</v>
      </c>
      <c r="G92" t="s">
        <v>423</v>
      </c>
      <c r="H92" t="s">
        <v>154</v>
      </c>
      <c r="I92" t="s">
        <v>155</v>
      </c>
      <c r="K92" t="s">
        <v>120</v>
      </c>
      <c r="M92" t="s">
        <v>117</v>
      </c>
      <c r="N92" t="s">
        <v>118</v>
      </c>
      <c r="O92" t="s">
        <v>119</v>
      </c>
      <c r="Q92" t="s">
        <v>120</v>
      </c>
      <c r="R92" t="s">
        <v>917</v>
      </c>
      <c r="S92" t="s">
        <v>421</v>
      </c>
      <c r="T92" t="s">
        <v>916</v>
      </c>
    </row>
    <row r="93" spans="1:20" x14ac:dyDescent="0.2">
      <c r="A93" t="s">
        <v>70</v>
      </c>
      <c r="B93" t="s">
        <v>90</v>
      </c>
      <c r="C93" t="s">
        <v>424</v>
      </c>
      <c r="D93" t="s">
        <v>128</v>
      </c>
      <c r="E93" t="s">
        <v>426</v>
      </c>
      <c r="F93" t="s">
        <v>426</v>
      </c>
      <c r="G93" t="s">
        <v>424</v>
      </c>
      <c r="H93" t="s">
        <v>154</v>
      </c>
      <c r="I93" t="s">
        <v>155</v>
      </c>
      <c r="K93" t="s">
        <v>120</v>
      </c>
      <c r="M93" t="s">
        <v>117</v>
      </c>
      <c r="N93" t="s">
        <v>118</v>
      </c>
      <c r="O93" t="s">
        <v>119</v>
      </c>
      <c r="Q93" t="s">
        <v>120</v>
      </c>
      <c r="R93" t="s">
        <v>919</v>
      </c>
      <c r="S93" t="s">
        <v>425</v>
      </c>
      <c r="T93" t="s">
        <v>918</v>
      </c>
    </row>
    <row r="94" spans="1:20" x14ac:dyDescent="0.2">
      <c r="A94" t="s">
        <v>70</v>
      </c>
      <c r="B94" t="s">
        <v>90</v>
      </c>
      <c r="C94" t="s">
        <v>427</v>
      </c>
      <c r="D94" t="s">
        <v>128</v>
      </c>
      <c r="E94" t="s">
        <v>429</v>
      </c>
      <c r="F94" t="s">
        <v>429</v>
      </c>
      <c r="G94" t="s">
        <v>430</v>
      </c>
      <c r="H94" t="s">
        <v>154</v>
      </c>
      <c r="I94" t="s">
        <v>155</v>
      </c>
      <c r="K94" t="s">
        <v>120</v>
      </c>
      <c r="M94" t="s">
        <v>117</v>
      </c>
      <c r="N94" t="s">
        <v>118</v>
      </c>
      <c r="O94" t="s">
        <v>119</v>
      </c>
      <c r="Q94" t="s">
        <v>120</v>
      </c>
      <c r="R94" t="s">
        <v>921</v>
      </c>
      <c r="S94" t="s">
        <v>428</v>
      </c>
      <c r="T94" t="s">
        <v>920</v>
      </c>
    </row>
    <row r="95" spans="1:20" x14ac:dyDescent="0.2">
      <c r="A95" t="s">
        <v>70</v>
      </c>
      <c r="B95" t="s">
        <v>90</v>
      </c>
      <c r="C95" t="s">
        <v>431</v>
      </c>
      <c r="D95" t="s">
        <v>128</v>
      </c>
      <c r="E95" t="s">
        <v>433</v>
      </c>
      <c r="F95" t="s">
        <v>433</v>
      </c>
      <c r="G95" t="s">
        <v>434</v>
      </c>
      <c r="H95" t="s">
        <v>154</v>
      </c>
      <c r="I95" t="s">
        <v>155</v>
      </c>
      <c r="K95" t="s">
        <v>120</v>
      </c>
      <c r="M95" t="s">
        <v>117</v>
      </c>
      <c r="N95" t="s">
        <v>118</v>
      </c>
      <c r="O95" t="s">
        <v>119</v>
      </c>
      <c r="Q95" t="s">
        <v>120</v>
      </c>
      <c r="R95" t="s">
        <v>923</v>
      </c>
      <c r="S95" t="s">
        <v>432</v>
      </c>
      <c r="T95" t="s">
        <v>922</v>
      </c>
    </row>
    <row r="96" spans="1:20" x14ac:dyDescent="0.2">
      <c r="A96" t="s">
        <v>70</v>
      </c>
      <c r="B96" t="s">
        <v>90</v>
      </c>
      <c r="C96" t="s">
        <v>435</v>
      </c>
      <c r="D96" t="s">
        <v>128</v>
      </c>
      <c r="E96" t="s">
        <v>437</v>
      </c>
      <c r="F96" t="s">
        <v>437</v>
      </c>
      <c r="G96" t="s">
        <v>438</v>
      </c>
      <c r="H96" t="s">
        <v>154</v>
      </c>
      <c r="I96" t="s">
        <v>155</v>
      </c>
      <c r="K96" t="s">
        <v>120</v>
      </c>
      <c r="M96" t="s">
        <v>117</v>
      </c>
      <c r="N96" t="s">
        <v>118</v>
      </c>
      <c r="O96" t="s">
        <v>119</v>
      </c>
      <c r="Q96" t="s">
        <v>120</v>
      </c>
      <c r="R96" t="s">
        <v>925</v>
      </c>
      <c r="S96" t="s">
        <v>436</v>
      </c>
      <c r="T96" t="s">
        <v>924</v>
      </c>
    </row>
    <row r="97" spans="1:20" x14ac:dyDescent="0.2">
      <c r="A97" t="s">
        <v>70</v>
      </c>
      <c r="B97" t="s">
        <v>90</v>
      </c>
      <c r="C97" t="s">
        <v>439</v>
      </c>
      <c r="D97" t="s">
        <v>128</v>
      </c>
      <c r="E97" t="s">
        <v>441</v>
      </c>
      <c r="F97" t="s">
        <v>441</v>
      </c>
      <c r="G97" t="s">
        <v>442</v>
      </c>
      <c r="H97" t="s">
        <v>154</v>
      </c>
      <c r="I97" t="s">
        <v>155</v>
      </c>
      <c r="K97" t="s">
        <v>120</v>
      </c>
      <c r="M97" t="s">
        <v>117</v>
      </c>
      <c r="N97" t="s">
        <v>118</v>
      </c>
      <c r="O97" t="s">
        <v>119</v>
      </c>
      <c r="Q97" t="s">
        <v>120</v>
      </c>
      <c r="R97" t="s">
        <v>927</v>
      </c>
      <c r="S97" t="s">
        <v>440</v>
      </c>
      <c r="T97" t="s">
        <v>926</v>
      </c>
    </row>
    <row r="98" spans="1:20" x14ac:dyDescent="0.2">
      <c r="A98" t="s">
        <v>70</v>
      </c>
      <c r="B98" t="s">
        <v>90</v>
      </c>
      <c r="C98" t="s">
        <v>159</v>
      </c>
      <c r="D98" t="s">
        <v>128</v>
      </c>
      <c r="E98" t="s">
        <v>161</v>
      </c>
      <c r="F98" t="s">
        <v>161</v>
      </c>
      <c r="G98" t="s">
        <v>162</v>
      </c>
      <c r="H98" t="s">
        <v>154</v>
      </c>
      <c r="I98" t="s">
        <v>155</v>
      </c>
      <c r="K98" t="s">
        <v>120</v>
      </c>
      <c r="M98" t="s">
        <v>117</v>
      </c>
      <c r="N98" t="s">
        <v>118</v>
      </c>
      <c r="O98" t="s">
        <v>119</v>
      </c>
      <c r="Q98" t="s">
        <v>120</v>
      </c>
      <c r="R98" t="s">
        <v>929</v>
      </c>
      <c r="S98" t="s">
        <v>160</v>
      </c>
      <c r="T98" t="s">
        <v>928</v>
      </c>
    </row>
    <row r="99" spans="1:20" x14ac:dyDescent="0.2">
      <c r="A99" t="s">
        <v>70</v>
      </c>
      <c r="B99" t="s">
        <v>90</v>
      </c>
      <c r="C99" t="s">
        <v>443</v>
      </c>
      <c r="D99" t="s">
        <v>128</v>
      </c>
      <c r="E99" t="s">
        <v>445</v>
      </c>
      <c r="F99" t="s">
        <v>445</v>
      </c>
      <c r="G99" t="s">
        <v>446</v>
      </c>
      <c r="H99" t="s">
        <v>131</v>
      </c>
      <c r="I99" t="s">
        <v>132</v>
      </c>
      <c r="K99" t="s">
        <v>120</v>
      </c>
      <c r="M99" t="s">
        <v>117</v>
      </c>
      <c r="N99" t="s">
        <v>118</v>
      </c>
      <c r="O99" t="s">
        <v>119</v>
      </c>
      <c r="Q99" t="s">
        <v>120</v>
      </c>
      <c r="R99" t="s">
        <v>931</v>
      </c>
      <c r="S99" t="s">
        <v>444</v>
      </c>
      <c r="T99" t="s">
        <v>930</v>
      </c>
    </row>
    <row r="100" spans="1:20" x14ac:dyDescent="0.2">
      <c r="A100" t="s">
        <v>70</v>
      </c>
      <c r="B100" t="s">
        <v>90</v>
      </c>
      <c r="C100" t="s">
        <v>180</v>
      </c>
      <c r="D100" t="s">
        <v>128</v>
      </c>
      <c r="E100" t="s">
        <v>182</v>
      </c>
      <c r="F100" t="s">
        <v>182</v>
      </c>
      <c r="G100" t="s">
        <v>183</v>
      </c>
      <c r="H100" t="s">
        <v>154</v>
      </c>
      <c r="I100" t="s">
        <v>155</v>
      </c>
      <c r="K100" t="s">
        <v>120</v>
      </c>
      <c r="M100" t="s">
        <v>117</v>
      </c>
      <c r="N100" t="s">
        <v>118</v>
      </c>
      <c r="O100" t="s">
        <v>119</v>
      </c>
      <c r="Q100" t="s">
        <v>120</v>
      </c>
      <c r="R100" t="s">
        <v>933</v>
      </c>
      <c r="S100" t="s">
        <v>181</v>
      </c>
      <c r="T100" t="s">
        <v>932</v>
      </c>
    </row>
    <row r="101" spans="1:20" x14ac:dyDescent="0.2">
      <c r="A101" t="s">
        <v>70</v>
      </c>
      <c r="B101" t="s">
        <v>90</v>
      </c>
      <c r="C101" t="s">
        <v>447</v>
      </c>
      <c r="D101" t="s">
        <v>128</v>
      </c>
      <c r="E101" t="s">
        <v>449</v>
      </c>
      <c r="F101" t="s">
        <v>449</v>
      </c>
      <c r="G101" t="s">
        <v>450</v>
      </c>
      <c r="H101" t="s">
        <v>154</v>
      </c>
      <c r="I101" t="s">
        <v>155</v>
      </c>
      <c r="K101" t="s">
        <v>120</v>
      </c>
      <c r="M101" t="s">
        <v>117</v>
      </c>
      <c r="N101" t="s">
        <v>118</v>
      </c>
      <c r="O101" t="s">
        <v>119</v>
      </c>
      <c r="Q101" t="s">
        <v>120</v>
      </c>
      <c r="R101" t="s">
        <v>935</v>
      </c>
      <c r="S101" t="s">
        <v>448</v>
      </c>
      <c r="T101" t="s">
        <v>934</v>
      </c>
    </row>
    <row r="102" spans="1:20" x14ac:dyDescent="0.2">
      <c r="A102" t="s">
        <v>70</v>
      </c>
      <c r="B102" t="s">
        <v>90</v>
      </c>
      <c r="C102" t="s">
        <v>451</v>
      </c>
      <c r="D102" t="s">
        <v>128</v>
      </c>
      <c r="E102" t="s">
        <v>453</v>
      </c>
      <c r="F102" t="s">
        <v>453</v>
      </c>
      <c r="G102" t="s">
        <v>454</v>
      </c>
      <c r="H102" t="s">
        <v>154</v>
      </c>
      <c r="I102" t="s">
        <v>155</v>
      </c>
      <c r="K102" t="s">
        <v>120</v>
      </c>
      <c r="M102" t="s">
        <v>117</v>
      </c>
      <c r="N102" t="s">
        <v>118</v>
      </c>
      <c r="O102" t="s">
        <v>119</v>
      </c>
      <c r="Q102" t="s">
        <v>120</v>
      </c>
      <c r="R102" t="s">
        <v>937</v>
      </c>
      <c r="S102" t="s">
        <v>452</v>
      </c>
      <c r="T102" t="s">
        <v>936</v>
      </c>
    </row>
    <row r="103" spans="1:20" x14ac:dyDescent="0.2">
      <c r="A103" t="s">
        <v>70</v>
      </c>
      <c r="B103" t="s">
        <v>90</v>
      </c>
      <c r="C103" t="s">
        <v>455</v>
      </c>
      <c r="D103" t="s">
        <v>128</v>
      </c>
      <c r="E103" t="s">
        <v>457</v>
      </c>
      <c r="F103" t="s">
        <v>457</v>
      </c>
      <c r="G103" t="s">
        <v>458</v>
      </c>
      <c r="H103" t="s">
        <v>154</v>
      </c>
      <c r="I103" t="s">
        <v>155</v>
      </c>
      <c r="K103" t="s">
        <v>120</v>
      </c>
      <c r="M103" t="s">
        <v>117</v>
      </c>
      <c r="N103" t="s">
        <v>118</v>
      </c>
      <c r="O103" t="s">
        <v>119</v>
      </c>
      <c r="Q103" t="s">
        <v>120</v>
      </c>
      <c r="R103" t="s">
        <v>939</v>
      </c>
      <c r="S103" t="s">
        <v>456</v>
      </c>
      <c r="T103" t="s">
        <v>938</v>
      </c>
    </row>
    <row r="104" spans="1:20" x14ac:dyDescent="0.2">
      <c r="A104" t="s">
        <v>70</v>
      </c>
      <c r="B104" t="s">
        <v>90</v>
      </c>
      <c r="C104" t="s">
        <v>459</v>
      </c>
      <c r="D104" t="s">
        <v>128</v>
      </c>
      <c r="E104" t="s">
        <v>461</v>
      </c>
      <c r="F104" t="s">
        <v>461</v>
      </c>
      <c r="G104" t="s">
        <v>462</v>
      </c>
      <c r="H104" t="s">
        <v>154</v>
      </c>
      <c r="I104" t="s">
        <v>155</v>
      </c>
      <c r="K104" t="s">
        <v>120</v>
      </c>
      <c r="M104" t="s">
        <v>117</v>
      </c>
      <c r="N104" t="s">
        <v>118</v>
      </c>
      <c r="O104" t="s">
        <v>119</v>
      </c>
      <c r="Q104" t="s">
        <v>120</v>
      </c>
      <c r="R104" t="s">
        <v>941</v>
      </c>
      <c r="S104" t="s">
        <v>460</v>
      </c>
      <c r="T104" t="s">
        <v>940</v>
      </c>
    </row>
    <row r="105" spans="1:20" x14ac:dyDescent="0.2">
      <c r="A105" t="s">
        <v>70</v>
      </c>
      <c r="B105" t="s">
        <v>90</v>
      </c>
      <c r="C105" t="s">
        <v>459</v>
      </c>
      <c r="D105" t="s">
        <v>128</v>
      </c>
      <c r="E105" t="s">
        <v>461</v>
      </c>
      <c r="F105" t="s">
        <v>461</v>
      </c>
      <c r="G105" t="s">
        <v>462</v>
      </c>
      <c r="H105" t="s">
        <v>154</v>
      </c>
      <c r="I105" t="s">
        <v>155</v>
      </c>
      <c r="K105" t="s">
        <v>120</v>
      </c>
      <c r="M105" t="s">
        <v>117</v>
      </c>
      <c r="N105" t="s">
        <v>463</v>
      </c>
      <c r="O105" t="s">
        <v>464</v>
      </c>
      <c r="Q105" t="s">
        <v>120</v>
      </c>
      <c r="R105" t="s">
        <v>941</v>
      </c>
      <c r="S105" t="s">
        <v>460</v>
      </c>
      <c r="T105" t="s">
        <v>940</v>
      </c>
    </row>
    <row r="106" spans="1:20" x14ac:dyDescent="0.2">
      <c r="A106" t="s">
        <v>70</v>
      </c>
      <c r="B106" t="s">
        <v>90</v>
      </c>
      <c r="C106" t="s">
        <v>465</v>
      </c>
      <c r="D106" t="s">
        <v>128</v>
      </c>
      <c r="E106" t="s">
        <v>467</v>
      </c>
      <c r="F106" t="s">
        <v>467</v>
      </c>
      <c r="G106" t="s">
        <v>465</v>
      </c>
      <c r="H106" t="s">
        <v>131</v>
      </c>
      <c r="I106" t="s">
        <v>132</v>
      </c>
      <c r="K106" t="s">
        <v>120</v>
      </c>
      <c r="M106" t="s">
        <v>117</v>
      </c>
      <c r="N106" t="s">
        <v>118</v>
      </c>
      <c r="O106" t="s">
        <v>119</v>
      </c>
      <c r="Q106" t="s">
        <v>120</v>
      </c>
      <c r="R106" t="s">
        <v>943</v>
      </c>
      <c r="S106" t="s">
        <v>466</v>
      </c>
      <c r="T106" t="s">
        <v>942</v>
      </c>
    </row>
    <row r="107" spans="1:20" x14ac:dyDescent="0.2">
      <c r="A107" t="s">
        <v>70</v>
      </c>
      <c r="B107" t="s">
        <v>90</v>
      </c>
      <c r="C107" t="s">
        <v>468</v>
      </c>
      <c r="D107" t="s">
        <v>128</v>
      </c>
      <c r="E107" t="s">
        <v>470</v>
      </c>
      <c r="F107" t="s">
        <v>470</v>
      </c>
      <c r="G107" t="s">
        <v>471</v>
      </c>
      <c r="H107" t="s">
        <v>131</v>
      </c>
      <c r="I107" t="s">
        <v>132</v>
      </c>
      <c r="K107" t="s">
        <v>120</v>
      </c>
      <c r="M107" t="s">
        <v>117</v>
      </c>
      <c r="N107" t="s">
        <v>118</v>
      </c>
      <c r="O107" t="s">
        <v>119</v>
      </c>
      <c r="Q107" t="s">
        <v>120</v>
      </c>
      <c r="R107" t="s">
        <v>945</v>
      </c>
      <c r="S107" t="s">
        <v>469</v>
      </c>
      <c r="T107" t="s">
        <v>944</v>
      </c>
    </row>
    <row r="108" spans="1:20" x14ac:dyDescent="0.2">
      <c r="A108" t="s">
        <v>70</v>
      </c>
      <c r="B108" t="s">
        <v>90</v>
      </c>
      <c r="C108" t="s">
        <v>472</v>
      </c>
      <c r="D108" t="s">
        <v>128</v>
      </c>
      <c r="E108" t="s">
        <v>474</v>
      </c>
      <c r="F108" t="s">
        <v>474</v>
      </c>
      <c r="G108" t="s">
        <v>475</v>
      </c>
      <c r="H108" t="s">
        <v>131</v>
      </c>
      <c r="I108" t="s">
        <v>132</v>
      </c>
      <c r="K108" t="s">
        <v>120</v>
      </c>
      <c r="M108" t="s">
        <v>117</v>
      </c>
      <c r="N108" t="s">
        <v>118</v>
      </c>
      <c r="O108" t="s">
        <v>119</v>
      </c>
      <c r="Q108" t="s">
        <v>120</v>
      </c>
      <c r="R108" t="s">
        <v>947</v>
      </c>
      <c r="S108" t="s">
        <v>473</v>
      </c>
      <c r="T108" t="s">
        <v>946</v>
      </c>
    </row>
    <row r="109" spans="1:20" x14ac:dyDescent="0.2">
      <c r="A109" t="s">
        <v>70</v>
      </c>
      <c r="B109" t="s">
        <v>90</v>
      </c>
      <c r="C109" t="s">
        <v>163</v>
      </c>
      <c r="D109" t="s">
        <v>128</v>
      </c>
      <c r="E109" t="s">
        <v>165</v>
      </c>
      <c r="F109" t="s">
        <v>165</v>
      </c>
      <c r="G109" t="s">
        <v>166</v>
      </c>
      <c r="H109" t="s">
        <v>154</v>
      </c>
      <c r="I109" t="s">
        <v>155</v>
      </c>
      <c r="K109" t="s">
        <v>120</v>
      </c>
      <c r="M109" t="s">
        <v>117</v>
      </c>
      <c r="N109" t="s">
        <v>118</v>
      </c>
      <c r="O109" t="s">
        <v>119</v>
      </c>
      <c r="Q109" t="s">
        <v>120</v>
      </c>
      <c r="R109" t="s">
        <v>949</v>
      </c>
      <c r="S109" t="s">
        <v>164</v>
      </c>
      <c r="T109" t="s">
        <v>948</v>
      </c>
    </row>
    <row r="110" spans="1:20" x14ac:dyDescent="0.2">
      <c r="A110" t="s">
        <v>70</v>
      </c>
      <c r="B110" t="s">
        <v>476</v>
      </c>
      <c r="C110" t="s">
        <v>477</v>
      </c>
      <c r="D110" t="s">
        <v>128</v>
      </c>
      <c r="E110" t="s">
        <v>479</v>
      </c>
      <c r="F110" t="s">
        <v>479</v>
      </c>
      <c r="G110" t="s">
        <v>477</v>
      </c>
      <c r="H110" t="s">
        <v>154</v>
      </c>
      <c r="I110" t="s">
        <v>155</v>
      </c>
      <c r="K110" t="s">
        <v>120</v>
      </c>
      <c r="M110" t="s">
        <v>117</v>
      </c>
      <c r="N110" t="s">
        <v>118</v>
      </c>
      <c r="O110" t="s">
        <v>119</v>
      </c>
      <c r="Q110" t="s">
        <v>120</v>
      </c>
      <c r="R110" t="s">
        <v>951</v>
      </c>
      <c r="S110" t="s">
        <v>478</v>
      </c>
      <c r="T110" t="s">
        <v>950</v>
      </c>
    </row>
    <row r="111" spans="1:20" x14ac:dyDescent="0.2">
      <c r="A111" t="s">
        <v>70</v>
      </c>
      <c r="B111" t="s">
        <v>134</v>
      </c>
      <c r="C111" t="s">
        <v>134</v>
      </c>
      <c r="D111" t="s">
        <v>128</v>
      </c>
      <c r="E111" t="s">
        <v>136</v>
      </c>
      <c r="F111" t="s">
        <v>136</v>
      </c>
      <c r="G111" t="s">
        <v>134</v>
      </c>
      <c r="H111" t="s">
        <v>137</v>
      </c>
      <c r="I111" t="s">
        <v>138</v>
      </c>
      <c r="K111" t="s">
        <v>120</v>
      </c>
      <c r="M111" t="s">
        <v>117</v>
      </c>
      <c r="N111" t="s">
        <v>118</v>
      </c>
      <c r="O111" t="s">
        <v>119</v>
      </c>
      <c r="Q111" t="s">
        <v>141</v>
      </c>
      <c r="R111" t="s">
        <v>953</v>
      </c>
      <c r="S111" t="s">
        <v>135</v>
      </c>
      <c r="T111" t="s">
        <v>952</v>
      </c>
    </row>
    <row r="112" spans="1:20" x14ac:dyDescent="0.2">
      <c r="A112" t="s">
        <v>70</v>
      </c>
      <c r="B112" t="s">
        <v>79</v>
      </c>
      <c r="C112" t="s">
        <v>199</v>
      </c>
      <c r="D112" t="s">
        <v>128</v>
      </c>
      <c r="E112" t="s">
        <v>201</v>
      </c>
      <c r="F112" t="s">
        <v>201</v>
      </c>
      <c r="G112" t="s">
        <v>199</v>
      </c>
      <c r="H112" t="s">
        <v>154</v>
      </c>
      <c r="I112" t="s">
        <v>155</v>
      </c>
      <c r="K112" t="s">
        <v>120</v>
      </c>
      <c r="L112" t="s">
        <v>480</v>
      </c>
      <c r="M112" t="s">
        <v>481</v>
      </c>
      <c r="N112" t="s">
        <v>118</v>
      </c>
      <c r="O112" t="s">
        <v>119</v>
      </c>
      <c r="P112" t="s">
        <v>482</v>
      </c>
      <c r="Q112" t="s">
        <v>154</v>
      </c>
      <c r="R112" t="s">
        <v>780</v>
      </c>
      <c r="S112" t="s">
        <v>200</v>
      </c>
      <c r="T112" t="s">
        <v>779</v>
      </c>
    </row>
    <row r="113" spans="1:20" x14ac:dyDescent="0.2">
      <c r="A113" t="s">
        <v>70</v>
      </c>
      <c r="B113" t="s">
        <v>76</v>
      </c>
      <c r="C113" t="s">
        <v>238</v>
      </c>
      <c r="D113" t="s">
        <v>128</v>
      </c>
      <c r="E113" t="s">
        <v>240</v>
      </c>
      <c r="F113" t="s">
        <v>240</v>
      </c>
      <c r="G113" t="s">
        <v>238</v>
      </c>
      <c r="H113" t="s">
        <v>154</v>
      </c>
      <c r="I113" t="s">
        <v>155</v>
      </c>
      <c r="K113" t="s">
        <v>120</v>
      </c>
      <c r="L113" t="s">
        <v>483</v>
      </c>
      <c r="M113" t="s">
        <v>484</v>
      </c>
      <c r="O113" t="s">
        <v>119</v>
      </c>
      <c r="Q113" t="s">
        <v>120</v>
      </c>
      <c r="R113" t="s">
        <v>800</v>
      </c>
      <c r="S113" t="s">
        <v>239</v>
      </c>
      <c r="T113" t="s">
        <v>799</v>
      </c>
    </row>
    <row r="114" spans="1:20" x14ac:dyDescent="0.2">
      <c r="A114" t="s">
        <v>66</v>
      </c>
      <c r="B114" t="s">
        <v>191</v>
      </c>
      <c r="C114" t="s">
        <v>485</v>
      </c>
      <c r="D114" t="s">
        <v>110</v>
      </c>
      <c r="E114" t="s">
        <v>487</v>
      </c>
      <c r="F114" t="s">
        <v>487</v>
      </c>
      <c r="G114" t="s">
        <v>488</v>
      </c>
      <c r="H114" t="s">
        <v>131</v>
      </c>
      <c r="J114" t="s">
        <v>490</v>
      </c>
      <c r="K114" t="s">
        <v>120</v>
      </c>
      <c r="L114" t="s">
        <v>490</v>
      </c>
      <c r="M114" t="s">
        <v>117</v>
      </c>
      <c r="N114" t="s">
        <v>490</v>
      </c>
      <c r="O114" t="s">
        <v>119</v>
      </c>
      <c r="P114" t="s">
        <v>490</v>
      </c>
      <c r="Q114" t="s">
        <v>120</v>
      </c>
      <c r="R114" t="s">
        <v>955</v>
      </c>
      <c r="S114" t="s">
        <v>486</v>
      </c>
      <c r="T114" t="s">
        <v>954</v>
      </c>
    </row>
    <row r="115" spans="1:20" x14ac:dyDescent="0.2">
      <c r="A115" t="s">
        <v>70</v>
      </c>
      <c r="B115" t="s">
        <v>191</v>
      </c>
      <c r="C115" t="s">
        <v>485</v>
      </c>
      <c r="D115" t="s">
        <v>128</v>
      </c>
      <c r="E115" t="s">
        <v>487</v>
      </c>
      <c r="F115" t="s">
        <v>487</v>
      </c>
      <c r="G115" t="s">
        <v>488</v>
      </c>
      <c r="H115" t="s">
        <v>489</v>
      </c>
      <c r="I115" t="s">
        <v>612</v>
      </c>
      <c r="J115" t="s">
        <v>490</v>
      </c>
      <c r="K115" t="s">
        <v>120</v>
      </c>
      <c r="L115" t="s">
        <v>490</v>
      </c>
      <c r="M115" t="s">
        <v>117</v>
      </c>
      <c r="N115" t="s">
        <v>490</v>
      </c>
      <c r="O115" t="s">
        <v>119</v>
      </c>
      <c r="P115" t="s">
        <v>490</v>
      </c>
      <c r="Q115" t="s">
        <v>120</v>
      </c>
      <c r="R115" t="s">
        <v>957</v>
      </c>
      <c r="S115" t="s">
        <v>486</v>
      </c>
      <c r="T115" t="s">
        <v>956</v>
      </c>
    </row>
    <row r="116" spans="1:20" x14ac:dyDescent="0.2">
      <c r="A116" t="s">
        <v>70</v>
      </c>
      <c r="B116" t="s">
        <v>87</v>
      </c>
      <c r="C116" t="s">
        <v>396</v>
      </c>
      <c r="D116" t="s">
        <v>128</v>
      </c>
      <c r="E116" t="s">
        <v>398</v>
      </c>
      <c r="F116" t="s">
        <v>398</v>
      </c>
      <c r="G116" t="s">
        <v>396</v>
      </c>
      <c r="H116" t="s">
        <v>154</v>
      </c>
      <c r="I116" t="s">
        <v>155</v>
      </c>
      <c r="K116" t="s">
        <v>120</v>
      </c>
      <c r="L116" t="s">
        <v>546</v>
      </c>
      <c r="M116" t="s">
        <v>492</v>
      </c>
      <c r="O116" t="s">
        <v>493</v>
      </c>
      <c r="Q116" t="s">
        <v>120</v>
      </c>
      <c r="R116" t="s">
        <v>903</v>
      </c>
      <c r="S116" t="s">
        <v>397</v>
      </c>
      <c r="T116" t="s">
        <v>902</v>
      </c>
    </row>
    <row r="117" spans="1:20" x14ac:dyDescent="0.2">
      <c r="A117" t="s">
        <v>70</v>
      </c>
      <c r="B117" t="s">
        <v>90</v>
      </c>
      <c r="C117" t="s">
        <v>459</v>
      </c>
      <c r="D117" t="s">
        <v>128</v>
      </c>
      <c r="E117" t="s">
        <v>461</v>
      </c>
      <c r="F117" t="s">
        <v>461</v>
      </c>
      <c r="G117" t="s">
        <v>459</v>
      </c>
      <c r="H117" t="s">
        <v>154</v>
      </c>
      <c r="I117" t="s">
        <v>155</v>
      </c>
      <c r="K117" t="s">
        <v>120</v>
      </c>
      <c r="L117" t="s">
        <v>494</v>
      </c>
      <c r="M117" t="s">
        <v>495</v>
      </c>
      <c r="O117" t="s">
        <v>464</v>
      </c>
      <c r="Q117" t="s">
        <v>120</v>
      </c>
      <c r="R117" t="s">
        <v>941</v>
      </c>
      <c r="S117" t="s">
        <v>460</v>
      </c>
      <c r="T117" t="s">
        <v>940</v>
      </c>
    </row>
    <row r="118" spans="1:20" x14ac:dyDescent="0.2">
      <c r="A118" t="s">
        <v>70</v>
      </c>
      <c r="B118" t="s">
        <v>90</v>
      </c>
      <c r="C118" t="s">
        <v>459</v>
      </c>
      <c r="D118" t="s">
        <v>128</v>
      </c>
      <c r="E118" t="s">
        <v>461</v>
      </c>
      <c r="F118" t="s">
        <v>461</v>
      </c>
      <c r="G118" t="s">
        <v>459</v>
      </c>
      <c r="H118" t="s">
        <v>154</v>
      </c>
      <c r="I118" t="s">
        <v>155</v>
      </c>
      <c r="K118" t="s">
        <v>120</v>
      </c>
      <c r="L118" t="s">
        <v>496</v>
      </c>
      <c r="M118" t="s">
        <v>497</v>
      </c>
      <c r="O118" t="s">
        <v>464</v>
      </c>
      <c r="Q118" t="s">
        <v>120</v>
      </c>
      <c r="R118" t="s">
        <v>941</v>
      </c>
      <c r="S118" t="s">
        <v>460</v>
      </c>
      <c r="T118" t="s">
        <v>940</v>
      </c>
    </row>
    <row r="119" spans="1:20" x14ac:dyDescent="0.2">
      <c r="A119" t="s">
        <v>70</v>
      </c>
      <c r="B119" t="s">
        <v>90</v>
      </c>
      <c r="C119" t="s">
        <v>459</v>
      </c>
      <c r="D119" t="s">
        <v>128</v>
      </c>
      <c r="E119" t="s">
        <v>461</v>
      </c>
      <c r="F119" t="s">
        <v>461</v>
      </c>
      <c r="G119" t="s">
        <v>459</v>
      </c>
      <c r="H119" t="s">
        <v>154</v>
      </c>
      <c r="I119" t="s">
        <v>155</v>
      </c>
      <c r="K119" t="s">
        <v>120</v>
      </c>
      <c r="L119" t="s">
        <v>491</v>
      </c>
      <c r="M119" t="s">
        <v>498</v>
      </c>
      <c r="O119" t="s">
        <v>464</v>
      </c>
      <c r="Q119" t="s">
        <v>120</v>
      </c>
      <c r="R119" t="s">
        <v>941</v>
      </c>
      <c r="S119" t="s">
        <v>460</v>
      </c>
      <c r="T119" t="s">
        <v>940</v>
      </c>
    </row>
    <row r="120" spans="1:20" x14ac:dyDescent="0.2">
      <c r="A120" t="s">
        <v>66</v>
      </c>
      <c r="B120" t="s">
        <v>85</v>
      </c>
      <c r="C120" t="s">
        <v>357</v>
      </c>
      <c r="D120" t="s">
        <v>110</v>
      </c>
      <c r="E120" t="s">
        <v>359</v>
      </c>
      <c r="F120" t="s">
        <v>359</v>
      </c>
      <c r="G120" t="s">
        <v>357</v>
      </c>
      <c r="H120" t="s">
        <v>499</v>
      </c>
      <c r="I120" t="s">
        <v>500</v>
      </c>
      <c r="K120" t="s">
        <v>120</v>
      </c>
      <c r="L120" t="s">
        <v>501</v>
      </c>
      <c r="M120" t="s">
        <v>502</v>
      </c>
      <c r="O120" t="s">
        <v>119</v>
      </c>
      <c r="Q120" t="s">
        <v>120</v>
      </c>
      <c r="R120" t="s">
        <v>959</v>
      </c>
      <c r="S120" t="s">
        <v>358</v>
      </c>
      <c r="T120" t="s">
        <v>958</v>
      </c>
    </row>
    <row r="121" spans="1:20" x14ac:dyDescent="0.2">
      <c r="A121" t="s">
        <v>70</v>
      </c>
      <c r="B121" t="s">
        <v>90</v>
      </c>
      <c r="C121" t="s">
        <v>503</v>
      </c>
      <c r="D121" t="s">
        <v>128</v>
      </c>
      <c r="E121" t="s">
        <v>505</v>
      </c>
      <c r="F121" t="s">
        <v>505</v>
      </c>
      <c r="G121" t="s">
        <v>503</v>
      </c>
      <c r="H121" t="s">
        <v>154</v>
      </c>
      <c r="I121" t="s">
        <v>155</v>
      </c>
      <c r="K121" t="s">
        <v>120</v>
      </c>
      <c r="M121" t="s">
        <v>117</v>
      </c>
      <c r="O121" t="s">
        <v>119</v>
      </c>
      <c r="Q121" t="s">
        <v>120</v>
      </c>
      <c r="R121" t="s">
        <v>961</v>
      </c>
      <c r="S121" t="s">
        <v>504</v>
      </c>
      <c r="T121" t="s">
        <v>960</v>
      </c>
    </row>
    <row r="122" spans="1:20" x14ac:dyDescent="0.2">
      <c r="A122" t="s">
        <v>70</v>
      </c>
      <c r="B122" t="s">
        <v>75</v>
      </c>
      <c r="C122" t="s">
        <v>506</v>
      </c>
      <c r="D122" t="s">
        <v>128</v>
      </c>
      <c r="E122" t="s">
        <v>508</v>
      </c>
      <c r="F122" t="s">
        <v>508</v>
      </c>
      <c r="G122" t="s">
        <v>506</v>
      </c>
      <c r="H122" t="s">
        <v>113</v>
      </c>
      <c r="I122" t="s">
        <v>114</v>
      </c>
      <c r="K122" t="s">
        <v>120</v>
      </c>
      <c r="M122" t="s">
        <v>117</v>
      </c>
      <c r="O122" t="s">
        <v>119</v>
      </c>
      <c r="Q122" t="s">
        <v>120</v>
      </c>
      <c r="R122" t="s">
        <v>963</v>
      </c>
      <c r="S122" t="s">
        <v>507</v>
      </c>
      <c r="T122" t="s">
        <v>962</v>
      </c>
    </row>
    <row r="123" spans="1:20" x14ac:dyDescent="0.2">
      <c r="A123" t="s">
        <v>70</v>
      </c>
      <c r="B123" t="s">
        <v>191</v>
      </c>
      <c r="C123" t="s">
        <v>613</v>
      </c>
      <c r="D123" t="s">
        <v>128</v>
      </c>
      <c r="E123" t="s">
        <v>615</v>
      </c>
      <c r="F123" t="s">
        <v>615</v>
      </c>
      <c r="G123" t="s">
        <v>642</v>
      </c>
      <c r="H123" t="s">
        <v>175</v>
      </c>
      <c r="I123" t="s">
        <v>176</v>
      </c>
      <c r="K123" t="s">
        <v>120</v>
      </c>
      <c r="M123" t="s">
        <v>117</v>
      </c>
      <c r="O123" t="s">
        <v>119</v>
      </c>
      <c r="Q123" t="s">
        <v>120</v>
      </c>
      <c r="R123" t="s">
        <v>965</v>
      </c>
      <c r="S123" t="s">
        <v>614</v>
      </c>
      <c r="T123" t="s">
        <v>964</v>
      </c>
    </row>
    <row r="124" spans="1:20" x14ac:dyDescent="0.2">
      <c r="A124" t="s">
        <v>66</v>
      </c>
      <c r="B124" t="s">
        <v>191</v>
      </c>
      <c r="C124" t="s">
        <v>613</v>
      </c>
      <c r="D124" t="s">
        <v>110</v>
      </c>
      <c r="E124" t="s">
        <v>615</v>
      </c>
      <c r="F124" t="s">
        <v>615</v>
      </c>
      <c r="G124" t="s">
        <v>642</v>
      </c>
      <c r="H124" t="s">
        <v>131</v>
      </c>
      <c r="I124" t="s">
        <v>132</v>
      </c>
      <c r="K124" t="s">
        <v>140</v>
      </c>
      <c r="M124" t="s">
        <v>117</v>
      </c>
      <c r="O124" t="s">
        <v>119</v>
      </c>
      <c r="Q124" t="s">
        <v>120</v>
      </c>
      <c r="R124" t="s">
        <v>967</v>
      </c>
      <c r="S124" t="s">
        <v>614</v>
      </c>
      <c r="T124" t="s">
        <v>966</v>
      </c>
    </row>
    <row r="125" spans="1:20" x14ac:dyDescent="0.2">
      <c r="A125" t="s">
        <v>66</v>
      </c>
      <c r="B125" t="s">
        <v>191</v>
      </c>
      <c r="C125" t="s">
        <v>613</v>
      </c>
      <c r="D125" t="s">
        <v>110</v>
      </c>
      <c r="E125" t="s">
        <v>615</v>
      </c>
      <c r="F125" t="s">
        <v>615</v>
      </c>
      <c r="G125" t="s">
        <v>642</v>
      </c>
      <c r="H125" t="s">
        <v>175</v>
      </c>
      <c r="I125" t="s">
        <v>176</v>
      </c>
      <c r="K125" t="s">
        <v>140</v>
      </c>
      <c r="M125" t="s">
        <v>117</v>
      </c>
      <c r="O125" t="s">
        <v>119</v>
      </c>
      <c r="Q125" t="s">
        <v>120</v>
      </c>
      <c r="R125" t="s">
        <v>967</v>
      </c>
      <c r="S125" t="s">
        <v>614</v>
      </c>
      <c r="T125" t="s">
        <v>968</v>
      </c>
    </row>
    <row r="126" spans="1:20" x14ac:dyDescent="0.2">
      <c r="A126" t="s">
        <v>70</v>
      </c>
      <c r="B126" t="s">
        <v>90</v>
      </c>
      <c r="C126" t="s">
        <v>616</v>
      </c>
      <c r="D126" t="s">
        <v>128</v>
      </c>
      <c r="E126" t="s">
        <v>618</v>
      </c>
      <c r="F126" t="s">
        <v>618</v>
      </c>
      <c r="G126" t="s">
        <v>619</v>
      </c>
      <c r="H126" t="s">
        <v>154</v>
      </c>
      <c r="I126" t="s">
        <v>155</v>
      </c>
      <c r="K126" t="s">
        <v>120</v>
      </c>
      <c r="M126" t="s">
        <v>117</v>
      </c>
      <c r="O126" t="s">
        <v>119</v>
      </c>
      <c r="Q126" t="s">
        <v>120</v>
      </c>
      <c r="R126" t="s">
        <v>970</v>
      </c>
      <c r="S126" t="s">
        <v>617</v>
      </c>
      <c r="T126" t="s">
        <v>969</v>
      </c>
    </row>
    <row r="127" spans="1:20" x14ac:dyDescent="0.2">
      <c r="A127" t="s">
        <v>66</v>
      </c>
      <c r="B127" t="s">
        <v>90</v>
      </c>
      <c r="C127" t="s">
        <v>616</v>
      </c>
      <c r="D127" t="s">
        <v>110</v>
      </c>
      <c r="E127" t="s">
        <v>618</v>
      </c>
      <c r="F127" t="s">
        <v>618</v>
      </c>
      <c r="G127" t="s">
        <v>619</v>
      </c>
      <c r="H127" t="s">
        <v>154</v>
      </c>
      <c r="I127" t="s">
        <v>155</v>
      </c>
      <c r="K127" t="s">
        <v>126</v>
      </c>
      <c r="M127" t="s">
        <v>117</v>
      </c>
      <c r="O127" t="s">
        <v>119</v>
      </c>
      <c r="Q127" t="s">
        <v>120</v>
      </c>
      <c r="R127" t="s">
        <v>972</v>
      </c>
      <c r="S127" t="s">
        <v>617</v>
      </c>
      <c r="T127" t="s">
        <v>971</v>
      </c>
    </row>
    <row r="128" spans="1:20" x14ac:dyDescent="0.2">
      <c r="A128" t="s">
        <v>66</v>
      </c>
      <c r="B128" t="s">
        <v>90</v>
      </c>
      <c r="C128" t="s">
        <v>447</v>
      </c>
      <c r="D128" t="s">
        <v>110</v>
      </c>
      <c r="E128" t="s">
        <v>449</v>
      </c>
      <c r="F128" t="s">
        <v>449</v>
      </c>
      <c r="G128" t="s">
        <v>447</v>
      </c>
      <c r="H128" t="s">
        <v>154</v>
      </c>
      <c r="I128" t="s">
        <v>155</v>
      </c>
      <c r="K128" t="s">
        <v>126</v>
      </c>
      <c r="M128" t="s">
        <v>117</v>
      </c>
      <c r="O128" t="s">
        <v>119</v>
      </c>
      <c r="Q128" t="s">
        <v>120</v>
      </c>
      <c r="R128" t="s">
        <v>974</v>
      </c>
      <c r="S128" t="s">
        <v>448</v>
      </c>
      <c r="T128" t="s">
        <v>973</v>
      </c>
    </row>
    <row r="129" spans="1:20" x14ac:dyDescent="0.2">
      <c r="A129" t="s">
        <v>66</v>
      </c>
      <c r="B129" t="s">
        <v>90</v>
      </c>
      <c r="C129" t="s">
        <v>459</v>
      </c>
      <c r="D129" t="s">
        <v>110</v>
      </c>
      <c r="E129" t="s">
        <v>461</v>
      </c>
      <c r="F129" t="s">
        <v>461</v>
      </c>
      <c r="G129" t="s">
        <v>620</v>
      </c>
      <c r="H129" t="s">
        <v>154</v>
      </c>
      <c r="I129" t="s">
        <v>155</v>
      </c>
      <c r="K129" t="s">
        <v>126</v>
      </c>
      <c r="M129" t="s">
        <v>117</v>
      </c>
      <c r="O129" t="s">
        <v>119</v>
      </c>
      <c r="Q129" t="s">
        <v>120</v>
      </c>
      <c r="R129" t="s">
        <v>976</v>
      </c>
      <c r="S129" t="s">
        <v>460</v>
      </c>
      <c r="T129" t="s">
        <v>975</v>
      </c>
    </row>
    <row r="130" spans="1:20" x14ac:dyDescent="0.2">
      <c r="A130" t="s">
        <v>70</v>
      </c>
      <c r="B130" t="s">
        <v>191</v>
      </c>
      <c r="C130" t="s">
        <v>646</v>
      </c>
      <c r="D130" t="s">
        <v>128</v>
      </c>
      <c r="E130" t="s">
        <v>648</v>
      </c>
      <c r="F130" t="s">
        <v>648</v>
      </c>
      <c r="G130" t="s">
        <v>646</v>
      </c>
      <c r="H130" t="s">
        <v>131</v>
      </c>
      <c r="I130" t="s">
        <v>132</v>
      </c>
      <c r="K130" t="s">
        <v>120</v>
      </c>
      <c r="M130" t="s">
        <v>117</v>
      </c>
      <c r="O130" t="s">
        <v>119</v>
      </c>
      <c r="Q130" t="s">
        <v>120</v>
      </c>
      <c r="R130" t="s">
        <v>978</v>
      </c>
      <c r="S130" t="s">
        <v>647</v>
      </c>
      <c r="T130" t="s">
        <v>977</v>
      </c>
    </row>
    <row r="131" spans="1:20" x14ac:dyDescent="0.2">
      <c r="A131" t="s">
        <v>66</v>
      </c>
      <c r="B131" t="s">
        <v>77</v>
      </c>
      <c r="C131" t="s">
        <v>109</v>
      </c>
      <c r="D131" t="s">
        <v>110</v>
      </c>
      <c r="E131" t="s">
        <v>112</v>
      </c>
      <c r="H131" t="s">
        <v>154</v>
      </c>
      <c r="K131" t="s">
        <v>116</v>
      </c>
      <c r="M131" t="s">
        <v>117</v>
      </c>
      <c r="O131" t="s">
        <v>119</v>
      </c>
      <c r="Q131" t="s">
        <v>120</v>
      </c>
      <c r="R131" t="s">
        <v>745</v>
      </c>
      <c r="T131" t="s">
        <v>979</v>
      </c>
    </row>
    <row r="132" spans="1:20" x14ac:dyDescent="0.2">
      <c r="A132" t="s">
        <v>66</v>
      </c>
      <c r="B132" t="s">
        <v>77</v>
      </c>
      <c r="C132" t="s">
        <v>109</v>
      </c>
      <c r="D132" t="s">
        <v>110</v>
      </c>
      <c r="E132" t="s">
        <v>112</v>
      </c>
      <c r="H132" t="s">
        <v>154</v>
      </c>
      <c r="K132" t="s">
        <v>126</v>
      </c>
      <c r="M132" t="s">
        <v>117</v>
      </c>
      <c r="O132" t="s">
        <v>119</v>
      </c>
      <c r="Q132" t="s">
        <v>120</v>
      </c>
      <c r="R132" t="s">
        <v>745</v>
      </c>
      <c r="T132" t="s">
        <v>979</v>
      </c>
    </row>
    <row r="133" spans="1:20" x14ac:dyDescent="0.2">
      <c r="A133" t="s">
        <v>66</v>
      </c>
      <c r="B133" t="s">
        <v>77</v>
      </c>
      <c r="C133" t="s">
        <v>109</v>
      </c>
      <c r="D133" t="s">
        <v>110</v>
      </c>
      <c r="E133" t="s">
        <v>112</v>
      </c>
      <c r="H133" t="s">
        <v>499</v>
      </c>
      <c r="K133" t="s">
        <v>734</v>
      </c>
      <c r="M133" t="s">
        <v>117</v>
      </c>
      <c r="O133" t="s">
        <v>119</v>
      </c>
      <c r="Q133" t="s">
        <v>120</v>
      </c>
      <c r="R133" t="s">
        <v>745</v>
      </c>
      <c r="T133" t="s">
        <v>980</v>
      </c>
    </row>
    <row r="134" spans="1:20" x14ac:dyDescent="0.2">
      <c r="A134" t="s">
        <v>66</v>
      </c>
      <c r="B134" t="s">
        <v>134</v>
      </c>
      <c r="C134" t="s">
        <v>134</v>
      </c>
      <c r="D134" t="s">
        <v>110</v>
      </c>
      <c r="E134" t="s">
        <v>136</v>
      </c>
      <c r="H134" t="s">
        <v>137</v>
      </c>
      <c r="K134" t="s">
        <v>140</v>
      </c>
      <c r="M134" t="s">
        <v>117</v>
      </c>
      <c r="O134" t="s">
        <v>119</v>
      </c>
      <c r="Q134" t="s">
        <v>120</v>
      </c>
      <c r="R134" t="s">
        <v>750</v>
      </c>
      <c r="T134" t="s">
        <v>749</v>
      </c>
    </row>
    <row r="135" spans="1:20" x14ac:dyDescent="0.2">
      <c r="A135" t="s">
        <v>66</v>
      </c>
      <c r="B135" t="s">
        <v>87</v>
      </c>
      <c r="C135" t="s">
        <v>156</v>
      </c>
      <c r="D135" t="s">
        <v>110</v>
      </c>
      <c r="E135" t="s">
        <v>158</v>
      </c>
      <c r="H135" t="s">
        <v>131</v>
      </c>
      <c r="K135" t="s">
        <v>140</v>
      </c>
      <c r="M135" t="s">
        <v>117</v>
      </c>
      <c r="O135" t="s">
        <v>119</v>
      </c>
      <c r="Q135" t="s">
        <v>120</v>
      </c>
      <c r="R135" t="s">
        <v>758</v>
      </c>
      <c r="T135" t="s">
        <v>981</v>
      </c>
    </row>
    <row r="136" spans="1:20" x14ac:dyDescent="0.2">
      <c r="A136" t="s">
        <v>66</v>
      </c>
      <c r="B136" t="s">
        <v>90</v>
      </c>
      <c r="C136" t="s">
        <v>159</v>
      </c>
      <c r="D136" t="s">
        <v>110</v>
      </c>
      <c r="E136" t="s">
        <v>161</v>
      </c>
      <c r="H136" t="s">
        <v>154</v>
      </c>
      <c r="K136" t="s">
        <v>116</v>
      </c>
      <c r="M136" t="s">
        <v>117</v>
      </c>
      <c r="O136" t="s">
        <v>119</v>
      </c>
      <c r="Q136" t="s">
        <v>120</v>
      </c>
      <c r="R136" t="s">
        <v>760</v>
      </c>
      <c r="T136" t="s">
        <v>759</v>
      </c>
    </row>
    <row r="137" spans="1:20" x14ac:dyDescent="0.2">
      <c r="A137" t="s">
        <v>66</v>
      </c>
      <c r="B137" t="s">
        <v>90</v>
      </c>
      <c r="C137" t="s">
        <v>159</v>
      </c>
      <c r="D137" t="s">
        <v>110</v>
      </c>
      <c r="E137" t="s">
        <v>161</v>
      </c>
      <c r="H137" t="s">
        <v>131</v>
      </c>
      <c r="K137" t="s">
        <v>140</v>
      </c>
      <c r="M137" t="s">
        <v>117</v>
      </c>
      <c r="O137" t="s">
        <v>119</v>
      </c>
      <c r="Q137" t="s">
        <v>120</v>
      </c>
      <c r="R137" t="s">
        <v>760</v>
      </c>
      <c r="T137" t="s">
        <v>982</v>
      </c>
    </row>
    <row r="138" spans="1:20" x14ac:dyDescent="0.2">
      <c r="A138" t="s">
        <v>66</v>
      </c>
      <c r="B138" t="s">
        <v>89</v>
      </c>
      <c r="C138" t="s">
        <v>89</v>
      </c>
      <c r="D138" t="s">
        <v>110</v>
      </c>
      <c r="E138" t="s">
        <v>178</v>
      </c>
      <c r="H138" t="s">
        <v>131</v>
      </c>
      <c r="K138" t="s">
        <v>140</v>
      </c>
      <c r="M138" t="s">
        <v>117</v>
      </c>
      <c r="O138" t="s">
        <v>119</v>
      </c>
      <c r="Q138" t="s">
        <v>120</v>
      </c>
      <c r="R138" t="s">
        <v>768</v>
      </c>
      <c r="T138" t="s">
        <v>983</v>
      </c>
    </row>
    <row r="139" spans="1:20" x14ac:dyDescent="0.2">
      <c r="A139" t="s">
        <v>66</v>
      </c>
      <c r="B139" t="s">
        <v>191</v>
      </c>
      <c r="C139" t="s">
        <v>210</v>
      </c>
      <c r="D139" t="s">
        <v>110</v>
      </c>
      <c r="E139" t="s">
        <v>212</v>
      </c>
      <c r="H139" t="s">
        <v>131</v>
      </c>
      <c r="K139" t="s">
        <v>140</v>
      </c>
      <c r="M139" t="s">
        <v>117</v>
      </c>
      <c r="O139" t="s">
        <v>119</v>
      </c>
      <c r="Q139" t="s">
        <v>120</v>
      </c>
      <c r="R139" t="s">
        <v>985</v>
      </c>
      <c r="T139" t="s">
        <v>984</v>
      </c>
    </row>
    <row r="140" spans="1:20" x14ac:dyDescent="0.2">
      <c r="A140" t="s">
        <v>66</v>
      </c>
      <c r="B140" t="s">
        <v>191</v>
      </c>
      <c r="C140" t="s">
        <v>230</v>
      </c>
      <c r="D140" t="s">
        <v>110</v>
      </c>
      <c r="E140" t="s">
        <v>232</v>
      </c>
      <c r="H140" t="s">
        <v>131</v>
      </c>
      <c r="K140" t="s">
        <v>140</v>
      </c>
      <c r="M140" t="s">
        <v>117</v>
      </c>
      <c r="O140" t="s">
        <v>119</v>
      </c>
      <c r="Q140" t="s">
        <v>120</v>
      </c>
      <c r="R140" t="s">
        <v>987</v>
      </c>
      <c r="T140" t="s">
        <v>986</v>
      </c>
    </row>
    <row r="141" spans="1:20" x14ac:dyDescent="0.2">
      <c r="A141" t="s">
        <v>66</v>
      </c>
      <c r="B141" t="s">
        <v>77</v>
      </c>
      <c r="C141" t="s">
        <v>264</v>
      </c>
      <c r="D141" t="s">
        <v>110</v>
      </c>
      <c r="E141" t="s">
        <v>266</v>
      </c>
      <c r="H141" t="s">
        <v>154</v>
      </c>
      <c r="K141" t="s">
        <v>116</v>
      </c>
      <c r="M141" t="s">
        <v>117</v>
      </c>
      <c r="O141" t="s">
        <v>119</v>
      </c>
      <c r="Q141" t="s">
        <v>120</v>
      </c>
      <c r="R141" t="s">
        <v>989</v>
      </c>
      <c r="T141" t="s">
        <v>988</v>
      </c>
    </row>
    <row r="142" spans="1:20" x14ac:dyDescent="0.2">
      <c r="A142" t="s">
        <v>66</v>
      </c>
      <c r="B142" t="s">
        <v>79</v>
      </c>
      <c r="C142" t="s">
        <v>305</v>
      </c>
      <c r="D142" t="s">
        <v>110</v>
      </c>
      <c r="E142" t="s">
        <v>307</v>
      </c>
      <c r="H142" t="s">
        <v>131</v>
      </c>
      <c r="K142" t="s">
        <v>140</v>
      </c>
      <c r="M142" t="s">
        <v>117</v>
      </c>
      <c r="O142" t="s">
        <v>119</v>
      </c>
      <c r="Q142" t="s">
        <v>120</v>
      </c>
      <c r="R142" t="s">
        <v>991</v>
      </c>
      <c r="T142" t="s">
        <v>990</v>
      </c>
    </row>
    <row r="143" spans="1:20" x14ac:dyDescent="0.2">
      <c r="A143" t="s">
        <v>66</v>
      </c>
      <c r="B143" t="s">
        <v>85</v>
      </c>
      <c r="C143" t="s">
        <v>357</v>
      </c>
      <c r="D143" t="s">
        <v>110</v>
      </c>
      <c r="E143" t="s">
        <v>359</v>
      </c>
      <c r="H143" t="s">
        <v>131</v>
      </c>
      <c r="K143" t="s">
        <v>140</v>
      </c>
      <c r="M143" t="s">
        <v>117</v>
      </c>
      <c r="O143" t="s">
        <v>119</v>
      </c>
      <c r="Q143" t="s">
        <v>120</v>
      </c>
      <c r="R143" t="s">
        <v>959</v>
      </c>
      <c r="T143" t="s">
        <v>992</v>
      </c>
    </row>
    <row r="144" spans="1:20" x14ac:dyDescent="0.2">
      <c r="A144" t="s">
        <v>66</v>
      </c>
      <c r="B144" t="s">
        <v>191</v>
      </c>
      <c r="C144" t="s">
        <v>364</v>
      </c>
      <c r="D144" t="s">
        <v>110</v>
      </c>
      <c r="E144" t="s">
        <v>365</v>
      </c>
      <c r="H144" t="s">
        <v>131</v>
      </c>
      <c r="K144" t="s">
        <v>140</v>
      </c>
      <c r="M144" t="s">
        <v>117</v>
      </c>
      <c r="O144" t="s">
        <v>119</v>
      </c>
      <c r="Q144" t="s">
        <v>120</v>
      </c>
      <c r="R144" t="s">
        <v>994</v>
      </c>
      <c r="T144" t="s">
        <v>993</v>
      </c>
    </row>
    <row r="145" spans="1:20" x14ac:dyDescent="0.2">
      <c r="A145" t="s">
        <v>66</v>
      </c>
      <c r="B145" t="s">
        <v>85</v>
      </c>
      <c r="C145" t="s">
        <v>367</v>
      </c>
      <c r="D145" t="s">
        <v>110</v>
      </c>
      <c r="E145" t="s">
        <v>369</v>
      </c>
      <c r="H145" t="s">
        <v>131</v>
      </c>
      <c r="K145" t="s">
        <v>140</v>
      </c>
      <c r="M145" t="s">
        <v>117</v>
      </c>
      <c r="O145" t="s">
        <v>119</v>
      </c>
      <c r="Q145" t="s">
        <v>120</v>
      </c>
      <c r="R145" t="s">
        <v>996</v>
      </c>
      <c r="T145" t="s">
        <v>995</v>
      </c>
    </row>
    <row r="146" spans="1:20" x14ac:dyDescent="0.2">
      <c r="A146" t="s">
        <v>66</v>
      </c>
      <c r="B146" t="s">
        <v>87</v>
      </c>
      <c r="C146" t="s">
        <v>253</v>
      </c>
      <c r="D146" t="s">
        <v>110</v>
      </c>
      <c r="E146" t="s">
        <v>375</v>
      </c>
      <c r="H146" t="s">
        <v>154</v>
      </c>
      <c r="K146" t="s">
        <v>120</v>
      </c>
      <c r="M146" t="s">
        <v>117</v>
      </c>
      <c r="O146" t="s">
        <v>119</v>
      </c>
      <c r="Q146" t="s">
        <v>120</v>
      </c>
      <c r="R146" t="s">
        <v>998</v>
      </c>
      <c r="T146" t="s">
        <v>997</v>
      </c>
    </row>
    <row r="147" spans="1:20" x14ac:dyDescent="0.2">
      <c r="A147" t="s">
        <v>66</v>
      </c>
      <c r="B147" t="s">
        <v>87</v>
      </c>
      <c r="C147" t="s">
        <v>381</v>
      </c>
      <c r="D147" t="s">
        <v>110</v>
      </c>
      <c r="E147" t="s">
        <v>383</v>
      </c>
      <c r="H147" t="s">
        <v>131</v>
      </c>
      <c r="K147" t="s">
        <v>140</v>
      </c>
      <c r="M147" t="s">
        <v>117</v>
      </c>
      <c r="O147" t="s">
        <v>119</v>
      </c>
      <c r="Q147" t="s">
        <v>120</v>
      </c>
      <c r="R147" t="s">
        <v>1000</v>
      </c>
      <c r="T147" t="s">
        <v>999</v>
      </c>
    </row>
    <row r="148" spans="1:20" x14ac:dyDescent="0.2">
      <c r="A148" t="s">
        <v>66</v>
      </c>
      <c r="B148" t="s">
        <v>90</v>
      </c>
      <c r="C148" t="s">
        <v>420</v>
      </c>
      <c r="D148" t="s">
        <v>110</v>
      </c>
      <c r="E148" t="s">
        <v>422</v>
      </c>
      <c r="H148" t="s">
        <v>154</v>
      </c>
      <c r="K148" t="s">
        <v>126</v>
      </c>
      <c r="M148" t="s">
        <v>117</v>
      </c>
      <c r="O148" t="s">
        <v>119</v>
      </c>
      <c r="Q148" t="s">
        <v>120</v>
      </c>
      <c r="R148" t="s">
        <v>1002</v>
      </c>
      <c r="T148" t="s">
        <v>1001</v>
      </c>
    </row>
    <row r="149" spans="1:20" x14ac:dyDescent="0.2">
      <c r="A149" t="s">
        <v>66</v>
      </c>
      <c r="B149" t="s">
        <v>90</v>
      </c>
      <c r="C149" t="s">
        <v>439</v>
      </c>
      <c r="D149" t="s">
        <v>110</v>
      </c>
      <c r="E149" t="s">
        <v>441</v>
      </c>
      <c r="H149" t="s">
        <v>131</v>
      </c>
      <c r="K149" t="s">
        <v>140</v>
      </c>
      <c r="M149" t="s">
        <v>117</v>
      </c>
      <c r="O149" t="s">
        <v>119</v>
      </c>
      <c r="Q149" t="s">
        <v>120</v>
      </c>
      <c r="R149" t="s">
        <v>1004</v>
      </c>
      <c r="T149" t="s">
        <v>1003</v>
      </c>
    </row>
    <row r="150" spans="1:20" x14ac:dyDescent="0.2">
      <c r="A150" t="s">
        <v>66</v>
      </c>
      <c r="B150" t="s">
        <v>90</v>
      </c>
      <c r="C150" t="s">
        <v>447</v>
      </c>
      <c r="D150" t="s">
        <v>110</v>
      </c>
      <c r="E150" t="s">
        <v>449</v>
      </c>
      <c r="H150" t="s">
        <v>131</v>
      </c>
      <c r="K150" t="s">
        <v>140</v>
      </c>
      <c r="M150" t="s">
        <v>117</v>
      </c>
      <c r="O150" t="s">
        <v>119</v>
      </c>
      <c r="Q150" t="s">
        <v>120</v>
      </c>
      <c r="R150" t="s">
        <v>974</v>
      </c>
      <c r="T150" t="s">
        <v>1005</v>
      </c>
    </row>
    <row r="151" spans="1:20" x14ac:dyDescent="0.2">
      <c r="A151" t="s">
        <v>66</v>
      </c>
      <c r="B151" t="s">
        <v>90</v>
      </c>
      <c r="C151" t="s">
        <v>451</v>
      </c>
      <c r="D151" t="s">
        <v>110</v>
      </c>
      <c r="E151" t="s">
        <v>453</v>
      </c>
      <c r="H151" t="s">
        <v>131</v>
      </c>
      <c r="K151" t="s">
        <v>140</v>
      </c>
      <c r="M151" t="s">
        <v>117</v>
      </c>
      <c r="O151" t="s">
        <v>119</v>
      </c>
      <c r="Q151" t="s">
        <v>120</v>
      </c>
      <c r="R151" t="s">
        <v>1007</v>
      </c>
      <c r="T151" t="s">
        <v>1006</v>
      </c>
    </row>
    <row r="152" spans="1:20" x14ac:dyDescent="0.2">
      <c r="A152" t="s">
        <v>66</v>
      </c>
      <c r="B152" t="s">
        <v>90</v>
      </c>
      <c r="C152" t="s">
        <v>455</v>
      </c>
      <c r="D152" t="s">
        <v>110</v>
      </c>
      <c r="E152" t="s">
        <v>457</v>
      </c>
      <c r="H152" t="s">
        <v>154</v>
      </c>
      <c r="K152" t="s">
        <v>116</v>
      </c>
      <c r="M152" t="s">
        <v>117</v>
      </c>
      <c r="O152" t="s">
        <v>119</v>
      </c>
      <c r="Q152" t="s">
        <v>120</v>
      </c>
      <c r="R152" t="s">
        <v>1009</v>
      </c>
      <c r="T152" t="s">
        <v>1008</v>
      </c>
    </row>
    <row r="153" spans="1:20" x14ac:dyDescent="0.2">
      <c r="A153" t="s">
        <v>66</v>
      </c>
      <c r="B153" t="s">
        <v>90</v>
      </c>
      <c r="C153" t="s">
        <v>465</v>
      </c>
      <c r="D153" t="s">
        <v>110</v>
      </c>
      <c r="E153" t="s">
        <v>467</v>
      </c>
      <c r="H153" t="s">
        <v>131</v>
      </c>
      <c r="K153" t="s">
        <v>140</v>
      </c>
      <c r="M153" t="s">
        <v>117</v>
      </c>
      <c r="O153" t="s">
        <v>119</v>
      </c>
      <c r="Q153" t="s">
        <v>120</v>
      </c>
      <c r="R153" t="s">
        <v>1011</v>
      </c>
      <c r="T153" t="s">
        <v>1010</v>
      </c>
    </row>
    <row r="154" spans="1:20" x14ac:dyDescent="0.2">
      <c r="A154" t="s">
        <v>66</v>
      </c>
      <c r="B154" t="s">
        <v>191</v>
      </c>
      <c r="C154" t="s">
        <v>485</v>
      </c>
      <c r="D154" t="s">
        <v>110</v>
      </c>
      <c r="E154" t="s">
        <v>487</v>
      </c>
      <c r="H154" t="s">
        <v>131</v>
      </c>
      <c r="K154" t="s">
        <v>140</v>
      </c>
      <c r="M154" t="s">
        <v>117</v>
      </c>
      <c r="O154" t="s">
        <v>119</v>
      </c>
      <c r="Q154" t="s">
        <v>120</v>
      </c>
      <c r="R154" t="s">
        <v>955</v>
      </c>
      <c r="T154" t="s">
        <v>954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63E9-3A3A-435E-9E4A-A7CD40587FD1}">
  <dimension ref="A1:G25"/>
  <sheetViews>
    <sheetView workbookViewId="0">
      <selection activeCell="F27" sqref="F27"/>
    </sheetView>
  </sheetViews>
  <sheetFormatPr defaultRowHeight="12.75" x14ac:dyDescent="0.2"/>
  <cols>
    <col min="1" max="1" width="13.28515625" customWidth="1"/>
    <col min="2" max="2" width="12.140625" customWidth="1"/>
    <col min="3" max="3" width="15.5703125" customWidth="1"/>
    <col min="4" max="4" width="15.7109375" customWidth="1"/>
    <col min="5" max="5" width="15" customWidth="1"/>
    <col min="6" max="6" width="16.140625" customWidth="1"/>
    <col min="7" max="7" width="18.140625" customWidth="1"/>
  </cols>
  <sheetData>
    <row r="1" spans="1:7" ht="15" x14ac:dyDescent="0.25">
      <c r="A1" s="142" t="s">
        <v>728</v>
      </c>
      <c r="B1" s="142" t="s">
        <v>729</v>
      </c>
      <c r="C1" s="142" t="s">
        <v>730</v>
      </c>
      <c r="D1" s="142" t="s">
        <v>525</v>
      </c>
      <c r="E1" s="142" t="s">
        <v>731</v>
      </c>
      <c r="F1" s="142" t="s">
        <v>732</v>
      </c>
      <c r="G1" s="142" t="s">
        <v>733</v>
      </c>
    </row>
    <row r="2" spans="1:7" ht="15" x14ac:dyDescent="0.25">
      <c r="A2" s="143" t="s">
        <v>375</v>
      </c>
      <c r="B2" s="144" t="s">
        <v>110</v>
      </c>
      <c r="C2" t="s">
        <v>154</v>
      </c>
      <c r="D2" s="144" t="s">
        <v>120</v>
      </c>
      <c r="E2" t="s">
        <v>117</v>
      </c>
      <c r="F2" s="144" t="s">
        <v>119</v>
      </c>
      <c r="G2" t="s">
        <v>120</v>
      </c>
    </row>
    <row r="3" spans="1:7" ht="15" x14ac:dyDescent="0.25">
      <c r="A3" s="143" t="s">
        <v>422</v>
      </c>
      <c r="B3" s="144" t="s">
        <v>110</v>
      </c>
      <c r="C3" t="s">
        <v>154</v>
      </c>
      <c r="D3" s="144" t="s">
        <v>126</v>
      </c>
      <c r="E3" t="s">
        <v>117</v>
      </c>
      <c r="F3" s="144" t="s">
        <v>119</v>
      </c>
      <c r="G3" t="s">
        <v>120</v>
      </c>
    </row>
    <row r="4" spans="1:7" ht="15" x14ac:dyDescent="0.25">
      <c r="A4" s="143" t="s">
        <v>232</v>
      </c>
      <c r="B4" s="144" t="s">
        <v>110</v>
      </c>
      <c r="C4" t="s">
        <v>131</v>
      </c>
      <c r="D4" s="144" t="s">
        <v>140</v>
      </c>
      <c r="E4" t="s">
        <v>117</v>
      </c>
      <c r="F4" s="144" t="s">
        <v>119</v>
      </c>
      <c r="G4" t="s">
        <v>120</v>
      </c>
    </row>
    <row r="5" spans="1:7" ht="15" x14ac:dyDescent="0.25">
      <c r="A5" s="143" t="s">
        <v>383</v>
      </c>
      <c r="B5" s="144" t="s">
        <v>110</v>
      </c>
      <c r="C5" t="s">
        <v>131</v>
      </c>
      <c r="D5" s="144" t="s">
        <v>140</v>
      </c>
      <c r="E5" t="s">
        <v>117</v>
      </c>
      <c r="F5" s="144" t="s">
        <v>119</v>
      </c>
      <c r="G5" t="s">
        <v>120</v>
      </c>
    </row>
    <row r="6" spans="1:7" ht="15" x14ac:dyDescent="0.25">
      <c r="A6" s="143" t="s">
        <v>158</v>
      </c>
      <c r="B6" s="144" t="s">
        <v>110</v>
      </c>
      <c r="C6" t="s">
        <v>131</v>
      </c>
      <c r="D6" s="144" t="s">
        <v>140</v>
      </c>
      <c r="E6" t="s">
        <v>117</v>
      </c>
      <c r="F6" s="144" t="s">
        <v>119</v>
      </c>
      <c r="G6" t="s">
        <v>120</v>
      </c>
    </row>
    <row r="7" spans="1:7" ht="15" x14ac:dyDescent="0.25">
      <c r="A7" s="143" t="s">
        <v>441</v>
      </c>
      <c r="B7" s="144" t="s">
        <v>110</v>
      </c>
      <c r="C7" t="s">
        <v>131</v>
      </c>
      <c r="D7" s="144" t="s">
        <v>140</v>
      </c>
      <c r="E7" t="s">
        <v>117</v>
      </c>
      <c r="F7" s="144" t="s">
        <v>119</v>
      </c>
      <c r="G7" t="s">
        <v>120</v>
      </c>
    </row>
    <row r="8" spans="1:7" ht="15" x14ac:dyDescent="0.25">
      <c r="A8" s="144" t="s">
        <v>161</v>
      </c>
      <c r="B8" s="144" t="s">
        <v>110</v>
      </c>
      <c r="C8" t="s">
        <v>154</v>
      </c>
      <c r="D8" s="144" t="s">
        <v>116</v>
      </c>
      <c r="E8" t="s">
        <v>117</v>
      </c>
      <c r="F8" s="144" t="s">
        <v>119</v>
      </c>
      <c r="G8" t="s">
        <v>120</v>
      </c>
    </row>
    <row r="9" spans="1:7" ht="15" x14ac:dyDescent="0.25">
      <c r="A9" s="143" t="s">
        <v>161</v>
      </c>
      <c r="B9" s="144" t="s">
        <v>110</v>
      </c>
      <c r="C9" t="s">
        <v>131</v>
      </c>
      <c r="D9" s="144" t="s">
        <v>140</v>
      </c>
      <c r="E9" t="s">
        <v>117</v>
      </c>
      <c r="F9" s="144" t="s">
        <v>119</v>
      </c>
      <c r="G9" t="s">
        <v>120</v>
      </c>
    </row>
    <row r="10" spans="1:7" ht="15" x14ac:dyDescent="0.25">
      <c r="A10" s="143" t="s">
        <v>307</v>
      </c>
      <c r="B10" s="144" t="s">
        <v>110</v>
      </c>
      <c r="C10" t="s">
        <v>131</v>
      </c>
      <c r="D10" s="144" t="s">
        <v>140</v>
      </c>
      <c r="E10" t="s">
        <v>117</v>
      </c>
      <c r="F10" s="144" t="s">
        <v>119</v>
      </c>
      <c r="G10" t="s">
        <v>120</v>
      </c>
    </row>
    <row r="11" spans="1:7" ht="15" x14ac:dyDescent="0.25">
      <c r="A11" s="143" t="s">
        <v>449</v>
      </c>
      <c r="B11" s="144" t="s">
        <v>110</v>
      </c>
      <c r="C11" t="s">
        <v>131</v>
      </c>
      <c r="D11" s="144" t="s">
        <v>140</v>
      </c>
      <c r="E11" t="s">
        <v>117</v>
      </c>
      <c r="F11" s="144" t="s">
        <v>119</v>
      </c>
      <c r="G11" t="s">
        <v>120</v>
      </c>
    </row>
    <row r="12" spans="1:7" ht="15" x14ac:dyDescent="0.25">
      <c r="A12" s="143" t="s">
        <v>453</v>
      </c>
      <c r="B12" s="144" t="s">
        <v>110</v>
      </c>
      <c r="C12" t="s">
        <v>131</v>
      </c>
      <c r="D12" s="144" t="s">
        <v>140</v>
      </c>
      <c r="E12" t="s">
        <v>117</v>
      </c>
      <c r="F12" s="144" t="s">
        <v>119</v>
      </c>
      <c r="G12" t="s">
        <v>120</v>
      </c>
    </row>
    <row r="13" spans="1:7" ht="15" x14ac:dyDescent="0.25">
      <c r="A13" s="143" t="s">
        <v>457</v>
      </c>
      <c r="B13" s="144" t="s">
        <v>110</v>
      </c>
      <c r="C13" t="s">
        <v>154</v>
      </c>
      <c r="D13" s="144" t="s">
        <v>116</v>
      </c>
      <c r="E13" t="s">
        <v>117</v>
      </c>
      <c r="F13" s="144" t="s">
        <v>119</v>
      </c>
      <c r="G13" t="s">
        <v>120</v>
      </c>
    </row>
    <row r="14" spans="1:7" ht="15" x14ac:dyDescent="0.25">
      <c r="A14" s="143" t="s">
        <v>487</v>
      </c>
      <c r="B14" s="144" t="s">
        <v>110</v>
      </c>
      <c r="C14" t="s">
        <v>131</v>
      </c>
      <c r="D14" s="144" t="s">
        <v>140</v>
      </c>
      <c r="E14" t="s">
        <v>117</v>
      </c>
      <c r="F14" s="144" t="s">
        <v>119</v>
      </c>
      <c r="G14" t="s">
        <v>120</v>
      </c>
    </row>
    <row r="15" spans="1:7" ht="15" x14ac:dyDescent="0.25">
      <c r="A15" s="143" t="s">
        <v>178</v>
      </c>
      <c r="B15" s="144" t="s">
        <v>110</v>
      </c>
      <c r="C15" t="s">
        <v>131</v>
      </c>
      <c r="D15" s="144" t="s">
        <v>140</v>
      </c>
      <c r="E15" t="s">
        <v>117</v>
      </c>
      <c r="F15" s="144" t="s">
        <v>119</v>
      </c>
      <c r="G15" t="s">
        <v>120</v>
      </c>
    </row>
    <row r="16" spans="1:7" ht="15" x14ac:dyDescent="0.25">
      <c r="A16" s="143" t="s">
        <v>212</v>
      </c>
      <c r="B16" s="144" t="s">
        <v>110</v>
      </c>
      <c r="C16" t="s">
        <v>131</v>
      </c>
      <c r="D16" s="144" t="s">
        <v>140</v>
      </c>
      <c r="E16" t="s">
        <v>117</v>
      </c>
      <c r="F16" s="144" t="s">
        <v>119</v>
      </c>
      <c r="G16" t="s">
        <v>120</v>
      </c>
    </row>
    <row r="17" spans="1:7" ht="15" x14ac:dyDescent="0.25">
      <c r="A17" s="143" t="s">
        <v>467</v>
      </c>
      <c r="B17" s="144" t="s">
        <v>110</v>
      </c>
      <c r="C17" t="s">
        <v>131</v>
      </c>
      <c r="D17" s="144" t="s">
        <v>140</v>
      </c>
      <c r="E17" t="s">
        <v>117</v>
      </c>
      <c r="F17" s="144" t="s">
        <v>119</v>
      </c>
      <c r="G17" t="s">
        <v>120</v>
      </c>
    </row>
    <row r="18" spans="1:7" ht="15" x14ac:dyDescent="0.25">
      <c r="A18" s="143" t="s">
        <v>359</v>
      </c>
      <c r="B18" s="144" t="s">
        <v>110</v>
      </c>
      <c r="C18" t="s">
        <v>131</v>
      </c>
      <c r="D18" s="144" t="s">
        <v>140</v>
      </c>
      <c r="E18" t="s">
        <v>117</v>
      </c>
      <c r="F18" s="144" t="s">
        <v>119</v>
      </c>
      <c r="G18" t="s">
        <v>120</v>
      </c>
    </row>
    <row r="19" spans="1:7" ht="15" x14ac:dyDescent="0.25">
      <c r="A19" s="143" t="s">
        <v>365</v>
      </c>
      <c r="B19" s="144" t="s">
        <v>110</v>
      </c>
      <c r="C19" t="s">
        <v>131</v>
      </c>
      <c r="D19" s="144" t="s">
        <v>140</v>
      </c>
      <c r="E19" t="s">
        <v>117</v>
      </c>
      <c r="F19" s="144" t="s">
        <v>119</v>
      </c>
      <c r="G19" t="s">
        <v>120</v>
      </c>
    </row>
    <row r="20" spans="1:7" ht="15" x14ac:dyDescent="0.25">
      <c r="A20" s="143" t="s">
        <v>369</v>
      </c>
      <c r="B20" s="144" t="s">
        <v>110</v>
      </c>
      <c r="C20" t="s">
        <v>131</v>
      </c>
      <c r="D20" s="144" t="s">
        <v>140</v>
      </c>
      <c r="E20" t="s">
        <v>117</v>
      </c>
      <c r="F20" s="144" t="s">
        <v>119</v>
      </c>
      <c r="G20" t="s">
        <v>120</v>
      </c>
    </row>
    <row r="21" spans="1:7" ht="15" x14ac:dyDescent="0.25">
      <c r="A21" s="143" t="s">
        <v>266</v>
      </c>
      <c r="B21" s="144" t="s">
        <v>110</v>
      </c>
      <c r="C21" t="s">
        <v>154</v>
      </c>
      <c r="D21" s="144" t="s">
        <v>116</v>
      </c>
      <c r="E21" t="s">
        <v>117</v>
      </c>
      <c r="F21" s="144" t="s">
        <v>119</v>
      </c>
      <c r="G21" t="s">
        <v>120</v>
      </c>
    </row>
    <row r="22" spans="1:7" ht="15" x14ac:dyDescent="0.25">
      <c r="A22" s="144" t="s">
        <v>112</v>
      </c>
      <c r="B22" s="144" t="s">
        <v>110</v>
      </c>
      <c r="C22" t="s">
        <v>154</v>
      </c>
      <c r="D22" s="144" t="s">
        <v>116</v>
      </c>
      <c r="E22" t="s">
        <v>117</v>
      </c>
      <c r="F22" s="144" t="s">
        <v>119</v>
      </c>
      <c r="G22" t="s">
        <v>120</v>
      </c>
    </row>
    <row r="23" spans="1:7" ht="15" x14ac:dyDescent="0.25">
      <c r="A23" s="144" t="s">
        <v>112</v>
      </c>
      <c r="B23" s="144" t="s">
        <v>110</v>
      </c>
      <c r="C23" t="s">
        <v>154</v>
      </c>
      <c r="D23" s="144" t="s">
        <v>126</v>
      </c>
      <c r="E23" t="s">
        <v>117</v>
      </c>
      <c r="F23" s="144" t="s">
        <v>119</v>
      </c>
      <c r="G23" t="s">
        <v>120</v>
      </c>
    </row>
    <row r="24" spans="1:7" ht="15" x14ac:dyDescent="0.25">
      <c r="A24" s="143" t="s">
        <v>112</v>
      </c>
      <c r="B24" s="144" t="s">
        <v>110</v>
      </c>
      <c r="C24" t="s">
        <v>499</v>
      </c>
      <c r="D24" s="144" t="s">
        <v>734</v>
      </c>
      <c r="E24" t="s">
        <v>117</v>
      </c>
      <c r="F24" s="144" t="s">
        <v>119</v>
      </c>
      <c r="G24" t="s">
        <v>120</v>
      </c>
    </row>
    <row r="25" spans="1:7" ht="15" x14ac:dyDescent="0.25">
      <c r="A25" s="143" t="s">
        <v>136</v>
      </c>
      <c r="B25" s="144" t="s">
        <v>110</v>
      </c>
      <c r="C25" t="s">
        <v>137</v>
      </c>
      <c r="D25" s="144" t="s">
        <v>140</v>
      </c>
      <c r="E25" t="s">
        <v>117</v>
      </c>
      <c r="F25" s="144" t="s">
        <v>119</v>
      </c>
      <c r="G25" t="s">
        <v>120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10B8-6046-475A-ADF3-C4632D8DAB7C}">
  <dimension ref="A1:K62"/>
  <sheetViews>
    <sheetView workbookViewId="0">
      <selection activeCell="C12" sqref="C12"/>
    </sheetView>
  </sheetViews>
  <sheetFormatPr defaultRowHeight="12.75" x14ac:dyDescent="0.2"/>
  <cols>
    <col min="1" max="1" width="39.28515625" bestFit="1" customWidth="1"/>
    <col min="2" max="2" width="13.140625" bestFit="1" customWidth="1"/>
    <col min="3" max="3" width="68.28515625" bestFit="1" customWidth="1"/>
    <col min="4" max="4" width="50.42578125" bestFit="1" customWidth="1"/>
    <col min="5" max="5" width="54" bestFit="1" customWidth="1"/>
    <col min="6" max="6" width="50.42578125" bestFit="1" customWidth="1"/>
    <col min="8" max="8" width="39.7109375" customWidth="1"/>
  </cols>
  <sheetData>
    <row r="1" spans="1:11" x14ac:dyDescent="0.2">
      <c r="A1" t="s">
        <v>510</v>
      </c>
      <c r="B1" t="s">
        <v>511</v>
      </c>
      <c r="C1" t="s">
        <v>509</v>
      </c>
      <c r="D1" t="s">
        <v>512</v>
      </c>
      <c r="E1" t="s">
        <v>665</v>
      </c>
      <c r="H1" t="s">
        <v>509</v>
      </c>
      <c r="I1" t="s">
        <v>510</v>
      </c>
      <c r="J1" t="s">
        <v>511</v>
      </c>
      <c r="K1" t="s">
        <v>512</v>
      </c>
    </row>
    <row r="2" spans="1:11" x14ac:dyDescent="0.2">
      <c r="A2">
        <v>801066</v>
      </c>
      <c r="B2" t="s">
        <v>514</v>
      </c>
      <c r="C2" t="s">
        <v>513</v>
      </c>
      <c r="D2" t="s">
        <v>515</v>
      </c>
      <c r="E2" t="s">
        <v>666</v>
      </c>
    </row>
    <row r="3" spans="1:11" x14ac:dyDescent="0.2">
      <c r="A3">
        <v>302500</v>
      </c>
      <c r="B3" t="s">
        <v>514</v>
      </c>
      <c r="C3" t="s">
        <v>516</v>
      </c>
      <c r="D3" t="s">
        <v>517</v>
      </c>
      <c r="E3" t="s">
        <v>667</v>
      </c>
      <c r="H3" t="s">
        <v>625</v>
      </c>
      <c r="I3">
        <v>3019</v>
      </c>
      <c r="J3" t="s">
        <v>525</v>
      </c>
      <c r="K3" t="s">
        <v>139</v>
      </c>
    </row>
    <row r="4" spans="1:11" x14ac:dyDescent="0.2">
      <c r="A4">
        <v>802204</v>
      </c>
      <c r="B4" t="s">
        <v>514</v>
      </c>
      <c r="C4" t="s">
        <v>518</v>
      </c>
      <c r="D4" t="s">
        <v>519</v>
      </c>
      <c r="E4" t="s">
        <v>668</v>
      </c>
      <c r="H4" t="s">
        <v>524</v>
      </c>
      <c r="I4">
        <v>4001</v>
      </c>
      <c r="J4" t="s">
        <v>525</v>
      </c>
      <c r="K4" t="s">
        <v>671</v>
      </c>
    </row>
    <row r="5" spans="1:11" x14ac:dyDescent="0.2">
      <c r="A5">
        <v>801084</v>
      </c>
      <c r="B5" t="s">
        <v>514</v>
      </c>
      <c r="C5" t="s">
        <v>520</v>
      </c>
      <c r="D5" t="s">
        <v>521</v>
      </c>
      <c r="E5" t="s">
        <v>669</v>
      </c>
      <c r="H5" t="s">
        <v>526</v>
      </c>
      <c r="I5">
        <v>9999</v>
      </c>
      <c r="J5" t="s">
        <v>525</v>
      </c>
      <c r="K5" t="s">
        <v>672</v>
      </c>
    </row>
    <row r="6" spans="1:11" x14ac:dyDescent="0.2">
      <c r="A6">
        <v>801080</v>
      </c>
      <c r="B6" t="s">
        <v>514</v>
      </c>
      <c r="C6" t="s">
        <v>522</v>
      </c>
      <c r="D6" t="s">
        <v>523</v>
      </c>
      <c r="E6" t="s">
        <v>670</v>
      </c>
      <c r="H6" t="s">
        <v>528</v>
      </c>
      <c r="I6">
        <v>3017</v>
      </c>
      <c r="J6" t="s">
        <v>525</v>
      </c>
      <c r="K6" t="s">
        <v>673</v>
      </c>
    </row>
    <row r="7" spans="1:11" x14ac:dyDescent="0.2">
      <c r="A7">
        <v>303000</v>
      </c>
      <c r="B7" t="s">
        <v>514</v>
      </c>
      <c r="C7" t="s">
        <v>632</v>
      </c>
      <c r="D7" t="s">
        <v>633</v>
      </c>
      <c r="E7" t="s">
        <v>713</v>
      </c>
      <c r="H7" t="s">
        <v>622</v>
      </c>
      <c r="I7">
        <v>3007</v>
      </c>
      <c r="J7" t="s">
        <v>525</v>
      </c>
      <c r="K7" t="s">
        <v>706</v>
      </c>
    </row>
    <row r="8" spans="1:11" x14ac:dyDescent="0.2">
      <c r="A8">
        <v>802112</v>
      </c>
      <c r="B8" t="s">
        <v>514</v>
      </c>
      <c r="C8" t="s">
        <v>634</v>
      </c>
      <c r="D8" t="s">
        <v>635</v>
      </c>
      <c r="E8" t="s">
        <v>714</v>
      </c>
      <c r="H8" t="s">
        <v>624</v>
      </c>
      <c r="I8">
        <v>3012</v>
      </c>
      <c r="J8" t="s">
        <v>525</v>
      </c>
      <c r="K8" t="s">
        <v>707</v>
      </c>
    </row>
    <row r="9" spans="1:11" x14ac:dyDescent="0.2">
      <c r="A9">
        <v>999999</v>
      </c>
      <c r="B9" t="s">
        <v>514</v>
      </c>
      <c r="C9" t="s">
        <v>723</v>
      </c>
      <c r="D9" t="s">
        <v>527</v>
      </c>
      <c r="E9" t="s">
        <v>724</v>
      </c>
      <c r="H9" t="s">
        <v>625</v>
      </c>
      <c r="I9">
        <v>3019</v>
      </c>
      <c r="J9" t="s">
        <v>525</v>
      </c>
      <c r="K9" t="s">
        <v>708</v>
      </c>
    </row>
    <row r="10" spans="1:11" x14ac:dyDescent="0.2">
      <c r="A10">
        <v>4001</v>
      </c>
      <c r="B10" t="s">
        <v>525</v>
      </c>
      <c r="C10" t="s">
        <v>524</v>
      </c>
      <c r="D10" t="s">
        <v>125</v>
      </c>
      <c r="E10" t="s">
        <v>671</v>
      </c>
      <c r="H10" t="s">
        <v>626</v>
      </c>
      <c r="I10">
        <v>3027</v>
      </c>
      <c r="J10" t="s">
        <v>525</v>
      </c>
      <c r="K10" t="s">
        <v>709</v>
      </c>
    </row>
    <row r="11" spans="1:11" x14ac:dyDescent="0.2">
      <c r="A11">
        <v>9999</v>
      </c>
      <c r="B11" t="s">
        <v>525</v>
      </c>
      <c r="C11" t="s">
        <v>526</v>
      </c>
      <c r="D11" t="s">
        <v>527</v>
      </c>
      <c r="E11" t="s">
        <v>672</v>
      </c>
    </row>
    <row r="12" spans="1:11" x14ac:dyDescent="0.2">
      <c r="A12">
        <v>3017</v>
      </c>
      <c r="B12" t="s">
        <v>525</v>
      </c>
      <c r="C12" t="s">
        <v>528</v>
      </c>
      <c r="D12" t="s">
        <v>529</v>
      </c>
      <c r="E12" t="s">
        <v>673</v>
      </c>
    </row>
    <row r="13" spans="1:11" x14ac:dyDescent="0.2">
      <c r="A13">
        <v>3007</v>
      </c>
      <c r="B13" t="s">
        <v>525</v>
      </c>
      <c r="C13" t="s">
        <v>622</v>
      </c>
      <c r="D13" t="s">
        <v>623</v>
      </c>
      <c r="E13" t="s">
        <v>706</v>
      </c>
    </row>
    <row r="14" spans="1:11" x14ac:dyDescent="0.2">
      <c r="A14">
        <v>3012</v>
      </c>
      <c r="B14" t="s">
        <v>525</v>
      </c>
      <c r="C14" t="s">
        <v>624</v>
      </c>
      <c r="D14" t="s">
        <v>115</v>
      </c>
      <c r="E14" t="s">
        <v>707</v>
      </c>
    </row>
    <row r="15" spans="1:11" x14ac:dyDescent="0.2">
      <c r="A15">
        <v>3019</v>
      </c>
      <c r="B15" t="s">
        <v>525</v>
      </c>
      <c r="C15" t="s">
        <v>625</v>
      </c>
      <c r="D15" t="s">
        <v>139</v>
      </c>
      <c r="E15" t="s">
        <v>708</v>
      </c>
    </row>
    <row r="16" spans="1:11" x14ac:dyDescent="0.2">
      <c r="A16">
        <v>3027</v>
      </c>
      <c r="B16" t="s">
        <v>525</v>
      </c>
      <c r="C16" t="s">
        <v>626</v>
      </c>
      <c r="D16" t="s">
        <v>627</v>
      </c>
      <c r="E16" t="s">
        <v>709</v>
      </c>
    </row>
    <row r="17" spans="1:5" x14ac:dyDescent="0.2">
      <c r="A17">
        <v>10310</v>
      </c>
      <c r="B17" t="s">
        <v>531</v>
      </c>
      <c r="C17" t="s">
        <v>562</v>
      </c>
      <c r="D17" t="s">
        <v>563</v>
      </c>
      <c r="E17" t="s">
        <v>674</v>
      </c>
    </row>
    <row r="18" spans="1:5" x14ac:dyDescent="0.2">
      <c r="A18">
        <v>10327</v>
      </c>
      <c r="B18" t="s">
        <v>531</v>
      </c>
      <c r="C18" t="s">
        <v>533</v>
      </c>
      <c r="D18" t="s">
        <v>534</v>
      </c>
      <c r="E18" t="s">
        <v>675</v>
      </c>
    </row>
    <row r="19" spans="1:5" x14ac:dyDescent="0.2">
      <c r="A19">
        <v>10454</v>
      </c>
      <c r="B19" t="s">
        <v>531</v>
      </c>
      <c r="C19" t="s">
        <v>573</v>
      </c>
      <c r="D19" t="s">
        <v>272</v>
      </c>
      <c r="E19" t="s">
        <v>676</v>
      </c>
    </row>
    <row r="20" spans="1:5" x14ac:dyDescent="0.2">
      <c r="A20">
        <v>10481</v>
      </c>
      <c r="B20" t="s">
        <v>531</v>
      </c>
      <c r="C20" t="s">
        <v>554</v>
      </c>
      <c r="D20" t="s">
        <v>555</v>
      </c>
      <c r="E20" t="s">
        <v>677</v>
      </c>
    </row>
    <row r="21" spans="1:5" x14ac:dyDescent="0.2">
      <c r="A21">
        <v>10482</v>
      </c>
      <c r="B21" t="s">
        <v>531</v>
      </c>
      <c r="C21" t="s">
        <v>541</v>
      </c>
      <c r="D21" t="s">
        <v>542</v>
      </c>
      <c r="E21" t="s">
        <v>678</v>
      </c>
    </row>
    <row r="22" spans="1:5" x14ac:dyDescent="0.2">
      <c r="A22">
        <v>10483</v>
      </c>
      <c r="B22" t="s">
        <v>531</v>
      </c>
      <c r="C22" t="s">
        <v>537</v>
      </c>
      <c r="D22" t="s">
        <v>538</v>
      </c>
      <c r="E22" t="s">
        <v>679</v>
      </c>
    </row>
    <row r="23" spans="1:5" x14ac:dyDescent="0.2">
      <c r="A23">
        <v>10486</v>
      </c>
      <c r="B23" t="s">
        <v>531</v>
      </c>
      <c r="C23" t="s">
        <v>574</v>
      </c>
      <c r="D23" t="s">
        <v>575</v>
      </c>
      <c r="E23" t="s">
        <v>680</v>
      </c>
    </row>
    <row r="24" spans="1:5" x14ac:dyDescent="0.2">
      <c r="A24">
        <v>10487</v>
      </c>
      <c r="B24" t="s">
        <v>531</v>
      </c>
      <c r="C24" t="s">
        <v>558</v>
      </c>
      <c r="D24" t="s">
        <v>559</v>
      </c>
      <c r="E24" t="s">
        <v>681</v>
      </c>
    </row>
    <row r="25" spans="1:5" x14ac:dyDescent="0.2">
      <c r="A25">
        <v>10488</v>
      </c>
      <c r="B25" t="s">
        <v>531</v>
      </c>
      <c r="C25" t="s">
        <v>569</v>
      </c>
      <c r="D25" t="s">
        <v>570</v>
      </c>
      <c r="E25" t="s">
        <v>682</v>
      </c>
    </row>
    <row r="26" spans="1:5" x14ac:dyDescent="0.2">
      <c r="A26">
        <v>10489</v>
      </c>
      <c r="B26" t="s">
        <v>531</v>
      </c>
      <c r="C26" t="s">
        <v>530</v>
      </c>
      <c r="D26" t="s">
        <v>532</v>
      </c>
      <c r="E26" t="s">
        <v>683</v>
      </c>
    </row>
    <row r="27" spans="1:5" x14ac:dyDescent="0.2">
      <c r="A27">
        <v>10490</v>
      </c>
      <c r="B27" t="s">
        <v>531</v>
      </c>
      <c r="C27" t="s">
        <v>629</v>
      </c>
      <c r="D27" t="s">
        <v>233</v>
      </c>
      <c r="E27" t="s">
        <v>684</v>
      </c>
    </row>
    <row r="28" spans="1:5" x14ac:dyDescent="0.2">
      <c r="A28">
        <v>10491</v>
      </c>
      <c r="B28" t="s">
        <v>531</v>
      </c>
      <c r="C28" t="s">
        <v>567</v>
      </c>
      <c r="D28" t="s">
        <v>568</v>
      </c>
      <c r="E28" t="s">
        <v>685</v>
      </c>
    </row>
    <row r="29" spans="1:5" x14ac:dyDescent="0.2">
      <c r="A29">
        <v>10492</v>
      </c>
      <c r="B29" t="s">
        <v>531</v>
      </c>
      <c r="C29" t="s">
        <v>552</v>
      </c>
      <c r="D29" t="s">
        <v>553</v>
      </c>
      <c r="E29" t="s">
        <v>686</v>
      </c>
    </row>
    <row r="30" spans="1:5" x14ac:dyDescent="0.2">
      <c r="A30">
        <v>10493</v>
      </c>
      <c r="B30" t="s">
        <v>531</v>
      </c>
      <c r="C30" t="s">
        <v>550</v>
      </c>
      <c r="D30" t="s">
        <v>551</v>
      </c>
      <c r="E30" t="s">
        <v>687</v>
      </c>
    </row>
    <row r="31" spans="1:5" x14ac:dyDescent="0.2">
      <c r="A31">
        <v>10576</v>
      </c>
      <c r="B31" t="s">
        <v>531</v>
      </c>
      <c r="C31" t="s">
        <v>564</v>
      </c>
      <c r="D31" t="s">
        <v>483</v>
      </c>
      <c r="E31" t="s">
        <v>688</v>
      </c>
    </row>
    <row r="32" spans="1:5" x14ac:dyDescent="0.2">
      <c r="A32">
        <v>30038</v>
      </c>
      <c r="B32" t="s">
        <v>531</v>
      </c>
      <c r="C32" t="s">
        <v>535</v>
      </c>
      <c r="D32" t="s">
        <v>536</v>
      </c>
      <c r="E32" t="s">
        <v>689</v>
      </c>
    </row>
    <row r="33" spans="1:5" x14ac:dyDescent="0.2">
      <c r="A33">
        <v>30040</v>
      </c>
      <c r="B33" t="s">
        <v>531</v>
      </c>
      <c r="C33" t="s">
        <v>571</v>
      </c>
      <c r="D33" t="s">
        <v>572</v>
      </c>
      <c r="E33" t="s">
        <v>690</v>
      </c>
    </row>
    <row r="34" spans="1:5" x14ac:dyDescent="0.2">
      <c r="A34">
        <v>40134</v>
      </c>
      <c r="B34" t="s">
        <v>531</v>
      </c>
      <c r="C34" t="s">
        <v>640</v>
      </c>
      <c r="D34" t="s">
        <v>641</v>
      </c>
      <c r="E34" t="s">
        <v>691</v>
      </c>
    </row>
    <row r="35" spans="1:5" x14ac:dyDescent="0.2">
      <c r="A35">
        <v>40153</v>
      </c>
      <c r="B35" t="s">
        <v>531</v>
      </c>
      <c r="C35" t="s">
        <v>565</v>
      </c>
      <c r="D35" t="s">
        <v>566</v>
      </c>
      <c r="E35" t="s">
        <v>692</v>
      </c>
    </row>
    <row r="36" spans="1:5" x14ac:dyDescent="0.2">
      <c r="A36">
        <v>40215</v>
      </c>
      <c r="B36" t="s">
        <v>531</v>
      </c>
      <c r="C36" t="s">
        <v>649</v>
      </c>
      <c r="D36" t="s">
        <v>650</v>
      </c>
      <c r="E36" t="s">
        <v>693</v>
      </c>
    </row>
    <row r="37" spans="1:5" x14ac:dyDescent="0.2">
      <c r="A37">
        <v>40237</v>
      </c>
      <c r="B37" t="s">
        <v>531</v>
      </c>
      <c r="C37" t="s">
        <v>651</v>
      </c>
      <c r="D37" t="s">
        <v>652</v>
      </c>
      <c r="E37" t="s">
        <v>694</v>
      </c>
    </row>
    <row r="38" spans="1:5" x14ac:dyDescent="0.2">
      <c r="A38">
        <v>40300</v>
      </c>
      <c r="B38" t="s">
        <v>531</v>
      </c>
      <c r="C38" t="s">
        <v>548</v>
      </c>
      <c r="D38" t="s">
        <v>494</v>
      </c>
      <c r="E38" t="s">
        <v>695</v>
      </c>
    </row>
    <row r="39" spans="1:5" x14ac:dyDescent="0.2">
      <c r="A39">
        <v>40305</v>
      </c>
      <c r="B39" t="s">
        <v>531</v>
      </c>
      <c r="C39" t="s">
        <v>547</v>
      </c>
      <c r="D39" t="s">
        <v>496</v>
      </c>
      <c r="E39" t="s">
        <v>696</v>
      </c>
    </row>
    <row r="40" spans="1:5" x14ac:dyDescent="0.2">
      <c r="A40">
        <v>40308</v>
      </c>
      <c r="B40" t="s">
        <v>531</v>
      </c>
      <c r="C40" t="s">
        <v>549</v>
      </c>
      <c r="D40" t="s">
        <v>491</v>
      </c>
      <c r="E40" t="s">
        <v>697</v>
      </c>
    </row>
    <row r="41" spans="1:5" x14ac:dyDescent="0.2">
      <c r="A41">
        <v>40360</v>
      </c>
      <c r="B41" t="s">
        <v>531</v>
      </c>
      <c r="C41" t="s">
        <v>545</v>
      </c>
      <c r="D41" t="s">
        <v>546</v>
      </c>
      <c r="E41" t="s">
        <v>698</v>
      </c>
    </row>
    <row r="42" spans="1:5" x14ac:dyDescent="0.2">
      <c r="A42">
        <v>78313</v>
      </c>
      <c r="B42" t="s">
        <v>531</v>
      </c>
      <c r="C42" t="s">
        <v>628</v>
      </c>
      <c r="D42" t="s">
        <v>501</v>
      </c>
      <c r="E42" t="s">
        <v>710</v>
      </c>
    </row>
    <row r="43" spans="1:5" x14ac:dyDescent="0.2">
      <c r="A43">
        <v>80087</v>
      </c>
      <c r="B43" t="s">
        <v>531</v>
      </c>
      <c r="C43" t="s">
        <v>543</v>
      </c>
      <c r="D43" t="s">
        <v>544</v>
      </c>
      <c r="E43" t="s">
        <v>711</v>
      </c>
    </row>
    <row r="44" spans="1:5" x14ac:dyDescent="0.2">
      <c r="A44">
        <v>80092</v>
      </c>
      <c r="B44" t="s">
        <v>531</v>
      </c>
      <c r="C44" t="s">
        <v>556</v>
      </c>
      <c r="D44" t="s">
        <v>557</v>
      </c>
      <c r="E44" t="s">
        <v>712</v>
      </c>
    </row>
    <row r="45" spans="1:5" x14ac:dyDescent="0.2">
      <c r="A45">
        <v>80431</v>
      </c>
      <c r="B45" t="s">
        <v>531</v>
      </c>
      <c r="C45" t="s">
        <v>539</v>
      </c>
      <c r="D45" t="s">
        <v>540</v>
      </c>
      <c r="E45" t="s">
        <v>717</v>
      </c>
    </row>
    <row r="46" spans="1:5" x14ac:dyDescent="0.2">
      <c r="A46">
        <v>80437</v>
      </c>
      <c r="B46" t="s">
        <v>531</v>
      </c>
      <c r="C46" t="s">
        <v>630</v>
      </c>
      <c r="D46" t="s">
        <v>631</v>
      </c>
      <c r="E46" t="s">
        <v>718</v>
      </c>
    </row>
    <row r="47" spans="1:5" x14ac:dyDescent="0.2">
      <c r="A47">
        <v>80438</v>
      </c>
      <c r="B47" t="s">
        <v>531</v>
      </c>
      <c r="C47" t="s">
        <v>560</v>
      </c>
      <c r="D47" t="s">
        <v>561</v>
      </c>
      <c r="E47" t="s">
        <v>719</v>
      </c>
    </row>
    <row r="48" spans="1:5" x14ac:dyDescent="0.2">
      <c r="A48">
        <v>14009</v>
      </c>
      <c r="B48" t="s">
        <v>531</v>
      </c>
      <c r="C48" t="s">
        <v>655</v>
      </c>
      <c r="D48" t="s">
        <v>656</v>
      </c>
      <c r="E48" t="s">
        <v>720</v>
      </c>
    </row>
    <row r="49" spans="1:5" x14ac:dyDescent="0.2">
      <c r="A49">
        <v>80053</v>
      </c>
      <c r="B49" t="s">
        <v>531</v>
      </c>
      <c r="C49" t="s">
        <v>657</v>
      </c>
      <c r="D49" t="s">
        <v>658</v>
      </c>
      <c r="E49" t="s">
        <v>721</v>
      </c>
    </row>
    <row r="50" spans="1:5" x14ac:dyDescent="0.2">
      <c r="A50">
        <v>80448</v>
      </c>
      <c r="B50" t="s">
        <v>531</v>
      </c>
      <c r="C50" t="s">
        <v>659</v>
      </c>
      <c r="D50" t="s">
        <v>660</v>
      </c>
      <c r="E50" t="s">
        <v>722</v>
      </c>
    </row>
    <row r="51" spans="1:5" x14ac:dyDescent="0.2">
      <c r="A51">
        <v>99999</v>
      </c>
      <c r="B51" t="s">
        <v>531</v>
      </c>
      <c r="C51" t="s">
        <v>725</v>
      </c>
      <c r="D51" t="s">
        <v>527</v>
      </c>
      <c r="E51" t="s">
        <v>726</v>
      </c>
    </row>
    <row r="52" spans="1:5" x14ac:dyDescent="0.2">
      <c r="A52">
        <v>80449</v>
      </c>
      <c r="B52" t="s">
        <v>531</v>
      </c>
      <c r="C52" t="s">
        <v>1025</v>
      </c>
      <c r="D52" t="s">
        <v>1026</v>
      </c>
      <c r="E52" t="s">
        <v>1027</v>
      </c>
    </row>
    <row r="53" spans="1:5" x14ac:dyDescent="0.2">
      <c r="A53">
        <v>101</v>
      </c>
      <c r="B53" t="s">
        <v>577</v>
      </c>
      <c r="C53" t="s">
        <v>576</v>
      </c>
      <c r="D53" t="s">
        <v>578</v>
      </c>
      <c r="E53" t="s">
        <v>699</v>
      </c>
    </row>
    <row r="54" spans="1:5" x14ac:dyDescent="0.2">
      <c r="A54">
        <v>102</v>
      </c>
      <c r="B54" t="s">
        <v>577</v>
      </c>
      <c r="C54" t="s">
        <v>579</v>
      </c>
      <c r="D54" t="s">
        <v>127</v>
      </c>
      <c r="E54" t="s">
        <v>700</v>
      </c>
    </row>
    <row r="55" spans="1:5" x14ac:dyDescent="0.2">
      <c r="A55">
        <v>103</v>
      </c>
      <c r="B55" t="s">
        <v>577</v>
      </c>
      <c r="C55" t="s">
        <v>580</v>
      </c>
      <c r="D55" t="s">
        <v>581</v>
      </c>
      <c r="E55" t="s">
        <v>701</v>
      </c>
    </row>
    <row r="56" spans="1:5" x14ac:dyDescent="0.2">
      <c r="A56">
        <v>125</v>
      </c>
      <c r="B56" t="s">
        <v>577</v>
      </c>
      <c r="C56" t="s">
        <v>582</v>
      </c>
      <c r="D56" t="s">
        <v>583</v>
      </c>
      <c r="E56" t="s">
        <v>702</v>
      </c>
    </row>
    <row r="57" spans="1:5" x14ac:dyDescent="0.2">
      <c r="A57">
        <v>116</v>
      </c>
      <c r="B57" t="s">
        <v>577</v>
      </c>
      <c r="C57" t="s">
        <v>584</v>
      </c>
      <c r="D57" t="s">
        <v>585</v>
      </c>
      <c r="E57" t="s">
        <v>703</v>
      </c>
    </row>
    <row r="58" spans="1:5" x14ac:dyDescent="0.2">
      <c r="A58">
        <v>119</v>
      </c>
      <c r="B58" t="s">
        <v>577</v>
      </c>
      <c r="C58" t="s">
        <v>586</v>
      </c>
      <c r="D58" t="s">
        <v>587</v>
      </c>
      <c r="E58" t="s">
        <v>704</v>
      </c>
    </row>
    <row r="59" spans="1:5" x14ac:dyDescent="0.2">
      <c r="A59">
        <v>114</v>
      </c>
      <c r="B59" t="s">
        <v>577</v>
      </c>
      <c r="C59" t="s">
        <v>588</v>
      </c>
      <c r="D59" t="s">
        <v>589</v>
      </c>
      <c r="E59" t="s">
        <v>705</v>
      </c>
    </row>
    <row r="60" spans="1:5" x14ac:dyDescent="0.2">
      <c r="A60">
        <v>108</v>
      </c>
      <c r="B60" t="s">
        <v>577</v>
      </c>
      <c r="C60" t="s">
        <v>636</v>
      </c>
      <c r="D60" t="s">
        <v>637</v>
      </c>
      <c r="E60" t="s">
        <v>715</v>
      </c>
    </row>
    <row r="61" spans="1:5" x14ac:dyDescent="0.2">
      <c r="A61">
        <v>100</v>
      </c>
      <c r="B61" t="s">
        <v>577</v>
      </c>
      <c r="C61" t="s">
        <v>638</v>
      </c>
      <c r="D61" t="s">
        <v>639</v>
      </c>
      <c r="E61" t="s">
        <v>716</v>
      </c>
    </row>
    <row r="62" spans="1:5" x14ac:dyDescent="0.2">
      <c r="A62">
        <v>9999</v>
      </c>
      <c r="B62" t="s">
        <v>577</v>
      </c>
      <c r="C62" t="s">
        <v>727</v>
      </c>
      <c r="D62" t="s">
        <v>527</v>
      </c>
      <c r="E62" t="s">
        <v>672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defaultRowHeight="12.75" x14ac:dyDescent="0.2"/>
  <cols>
    <col min="1" max="1" width="11.28515625" bestFit="1" customWidth="1"/>
  </cols>
  <sheetData>
    <row r="1" spans="1:1" x14ac:dyDescent="0.2">
      <c r="A1" t="s">
        <v>590</v>
      </c>
    </row>
    <row r="2" spans="1:1" x14ac:dyDescent="0.2">
      <c r="A2" t="s">
        <v>66</v>
      </c>
    </row>
    <row r="3" spans="1:1" x14ac:dyDescent="0.2">
      <c r="A3" t="s">
        <v>70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5"/>
  <sheetViews>
    <sheetView workbookViewId="0"/>
  </sheetViews>
  <sheetFormatPr defaultRowHeight="12.75" x14ac:dyDescent="0.2"/>
  <cols>
    <col min="1" max="1" width="8" bestFit="1" customWidth="1"/>
    <col min="2" max="2" width="11.5703125" bestFit="1" customWidth="1"/>
    <col min="3" max="11" width="11.28515625" bestFit="1" customWidth="1"/>
    <col min="12" max="14" width="12.28515625" bestFit="1" customWidth="1"/>
    <col min="15" max="15" width="11.28515625" bestFit="1" customWidth="1"/>
  </cols>
  <sheetData>
    <row r="1" spans="1:2" x14ac:dyDescent="0.2">
      <c r="A1" t="s">
        <v>66</v>
      </c>
      <c r="B1" t="s">
        <v>70</v>
      </c>
    </row>
    <row r="2" spans="1:2" x14ac:dyDescent="0.2">
      <c r="A2" t="s">
        <v>191</v>
      </c>
      <c r="B2" t="s">
        <v>79</v>
      </c>
    </row>
    <row r="3" spans="1:2" x14ac:dyDescent="0.2">
      <c r="A3" t="s">
        <v>77</v>
      </c>
      <c r="B3" t="s">
        <v>191</v>
      </c>
    </row>
    <row r="4" spans="1:2" x14ac:dyDescent="0.2">
      <c r="A4" t="s">
        <v>134</v>
      </c>
      <c r="B4" t="s">
        <v>76</v>
      </c>
    </row>
    <row r="5" spans="1:2" x14ac:dyDescent="0.2">
      <c r="A5" t="s">
        <v>81</v>
      </c>
      <c r="B5" t="s">
        <v>72</v>
      </c>
    </row>
    <row r="6" spans="1:2" x14ac:dyDescent="0.2">
      <c r="A6" t="s">
        <v>85</v>
      </c>
      <c r="B6" t="s">
        <v>75</v>
      </c>
    </row>
    <row r="7" spans="1:2" x14ac:dyDescent="0.2">
      <c r="A7" t="s">
        <v>87</v>
      </c>
      <c r="B7" t="s">
        <v>77</v>
      </c>
    </row>
    <row r="8" spans="1:2" x14ac:dyDescent="0.2">
      <c r="A8" t="s">
        <v>90</v>
      </c>
      <c r="B8" t="s">
        <v>78</v>
      </c>
    </row>
    <row r="9" spans="1:2" x14ac:dyDescent="0.2">
      <c r="A9" t="s">
        <v>89</v>
      </c>
      <c r="B9" t="s">
        <v>89</v>
      </c>
    </row>
    <row r="10" spans="1:2" x14ac:dyDescent="0.2">
      <c r="A10" t="s">
        <v>79</v>
      </c>
      <c r="B10" t="s">
        <v>81</v>
      </c>
    </row>
    <row r="11" spans="1:2" x14ac:dyDescent="0.2">
      <c r="B11" t="s">
        <v>85</v>
      </c>
    </row>
    <row r="12" spans="1:2" x14ac:dyDescent="0.2">
      <c r="B12" t="s">
        <v>87</v>
      </c>
    </row>
    <row r="13" spans="1:2" x14ac:dyDescent="0.2">
      <c r="B13" t="s">
        <v>90</v>
      </c>
    </row>
    <row r="14" spans="1:2" x14ac:dyDescent="0.2">
      <c r="B14" t="s">
        <v>476</v>
      </c>
    </row>
    <row r="15" spans="1:2" x14ac:dyDescent="0.2">
      <c r="B15" t="s">
        <v>134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1"/>
  <sheetViews>
    <sheetView workbookViewId="0"/>
  </sheetViews>
  <sheetFormatPr defaultRowHeight="12.75" x14ac:dyDescent="0.2"/>
  <cols>
    <col min="1" max="1" width="26.28515625" bestFit="1" customWidth="1"/>
    <col min="2" max="2" width="28.28515625" bestFit="1" customWidth="1"/>
    <col min="3" max="3" width="26.140625" bestFit="1" customWidth="1"/>
    <col min="4" max="4" width="10.5703125" bestFit="1" customWidth="1"/>
    <col min="5" max="5" width="25" bestFit="1" customWidth="1"/>
    <col min="6" max="6" width="23.5703125" bestFit="1" customWidth="1"/>
    <col min="7" max="7" width="25.140625" bestFit="1" customWidth="1"/>
    <col min="8" max="8" width="28.28515625" bestFit="1" customWidth="1"/>
    <col min="9" max="9" width="13.28515625" bestFit="1" customWidth="1"/>
    <col min="10" max="10" width="28.85546875" bestFit="1" customWidth="1"/>
    <col min="11" max="11" width="25.5703125" bestFit="1" customWidth="1"/>
    <col min="12" max="12" width="16.5703125" bestFit="1" customWidth="1"/>
    <col min="13" max="13" width="28" bestFit="1" customWidth="1"/>
    <col min="14" max="14" width="28.28515625" bestFit="1" customWidth="1"/>
    <col min="15" max="15" width="25.5703125" bestFit="1" customWidth="1"/>
    <col min="16" max="16" width="18.7109375" bestFit="1" customWidth="1"/>
    <col min="17" max="17" width="25" bestFit="1" customWidth="1"/>
    <col min="18" max="18" width="23.5703125" bestFit="1" customWidth="1"/>
    <col min="19" max="19" width="28.42578125" bestFit="1" customWidth="1"/>
    <col min="20" max="20" width="28.28515625" bestFit="1" customWidth="1"/>
    <col min="21" max="21" width="22.5703125" bestFit="1" customWidth="1"/>
    <col min="22" max="22" width="16" bestFit="1" customWidth="1"/>
    <col min="23" max="23" width="22.7109375" bestFit="1" customWidth="1"/>
    <col min="24" max="34" width="11.28515625" bestFit="1" customWidth="1"/>
    <col min="35" max="49" width="12.28515625" bestFit="1" customWidth="1"/>
  </cols>
  <sheetData>
    <row r="1" spans="1:23" x14ac:dyDescent="0.2">
      <c r="A1" t="s">
        <v>621</v>
      </c>
      <c r="B1" t="s">
        <v>591</v>
      </c>
      <c r="C1" t="s">
        <v>592</v>
      </c>
      <c r="D1" t="s">
        <v>594</v>
      </c>
      <c r="E1" t="s">
        <v>593</v>
      </c>
      <c r="F1" t="s">
        <v>595</v>
      </c>
      <c r="G1" t="s">
        <v>596</v>
      </c>
      <c r="H1" t="s">
        <v>597</v>
      </c>
      <c r="I1" t="s">
        <v>598</v>
      </c>
      <c r="J1" t="s">
        <v>599</v>
      </c>
      <c r="K1" t="s">
        <v>600</v>
      </c>
      <c r="L1" t="s">
        <v>601</v>
      </c>
      <c r="M1" t="s">
        <v>602</v>
      </c>
      <c r="N1" t="s">
        <v>603</v>
      </c>
      <c r="O1" t="s">
        <v>604</v>
      </c>
      <c r="P1" t="s">
        <v>605</v>
      </c>
      <c r="Q1" t="s">
        <v>606</v>
      </c>
      <c r="R1" t="s">
        <v>607</v>
      </c>
      <c r="S1" t="s">
        <v>608</v>
      </c>
      <c r="T1" t="s">
        <v>609</v>
      </c>
      <c r="U1" t="s">
        <v>610</v>
      </c>
      <c r="V1" t="s">
        <v>611</v>
      </c>
      <c r="W1" t="s">
        <v>738</v>
      </c>
    </row>
    <row r="2" spans="1:23" x14ac:dyDescent="0.2">
      <c r="A2" t="s">
        <v>661</v>
      </c>
      <c r="B2" t="s">
        <v>109</v>
      </c>
      <c r="C2" t="s">
        <v>127</v>
      </c>
      <c r="D2" t="s">
        <v>134</v>
      </c>
      <c r="E2" t="s">
        <v>142</v>
      </c>
      <c r="F2" t="s">
        <v>145</v>
      </c>
      <c r="G2" t="s">
        <v>151</v>
      </c>
      <c r="H2" t="s">
        <v>159</v>
      </c>
      <c r="I2" t="s">
        <v>89</v>
      </c>
      <c r="J2" t="s">
        <v>192</v>
      </c>
      <c r="K2" t="s">
        <v>238</v>
      </c>
      <c r="L2" t="s">
        <v>253</v>
      </c>
      <c r="M2" t="s">
        <v>75</v>
      </c>
      <c r="N2" t="s">
        <v>260</v>
      </c>
      <c r="O2" t="s">
        <v>301</v>
      </c>
      <c r="P2" t="s">
        <v>89</v>
      </c>
      <c r="Q2" t="s">
        <v>142</v>
      </c>
      <c r="R2" t="s">
        <v>342</v>
      </c>
      <c r="S2" t="s">
        <v>370</v>
      </c>
      <c r="T2" t="s">
        <v>416</v>
      </c>
      <c r="U2" t="s">
        <v>477</v>
      </c>
      <c r="V2" t="s">
        <v>134</v>
      </c>
      <c r="W2" t="s">
        <v>305</v>
      </c>
    </row>
    <row r="3" spans="1:23" x14ac:dyDescent="0.2">
      <c r="A3" t="s">
        <v>485</v>
      </c>
      <c r="B3" t="s">
        <v>167</v>
      </c>
      <c r="C3" t="s">
        <v>199</v>
      </c>
      <c r="F3" t="s">
        <v>357</v>
      </c>
      <c r="G3" t="s">
        <v>156</v>
      </c>
      <c r="H3" t="s">
        <v>163</v>
      </c>
      <c r="J3" t="s">
        <v>195</v>
      </c>
      <c r="K3" t="s">
        <v>241</v>
      </c>
      <c r="M3" t="s">
        <v>506</v>
      </c>
      <c r="N3" t="s">
        <v>264</v>
      </c>
      <c r="R3" t="s">
        <v>346</v>
      </c>
      <c r="S3" t="s">
        <v>253</v>
      </c>
      <c r="T3" t="s">
        <v>420</v>
      </c>
    </row>
    <row r="4" spans="1:23" x14ac:dyDescent="0.2">
      <c r="A4" t="s">
        <v>613</v>
      </c>
      <c r="B4" t="s">
        <v>171</v>
      </c>
      <c r="C4" t="s">
        <v>305</v>
      </c>
      <c r="F4" t="s">
        <v>367</v>
      </c>
      <c r="G4" t="s">
        <v>184</v>
      </c>
      <c r="H4" t="s">
        <v>180</v>
      </c>
      <c r="J4" t="s">
        <v>202</v>
      </c>
      <c r="K4" t="s">
        <v>245</v>
      </c>
      <c r="N4" t="s">
        <v>268</v>
      </c>
      <c r="R4" t="s">
        <v>145</v>
      </c>
      <c r="S4" t="s">
        <v>377</v>
      </c>
      <c r="T4" t="s">
        <v>424</v>
      </c>
    </row>
    <row r="5" spans="1:23" x14ac:dyDescent="0.2">
      <c r="A5" t="s">
        <v>210</v>
      </c>
      <c r="B5" t="s">
        <v>264</v>
      </c>
      <c r="C5" t="s">
        <v>309</v>
      </c>
      <c r="G5" t="s">
        <v>187</v>
      </c>
      <c r="H5" t="s">
        <v>616</v>
      </c>
      <c r="J5" t="s">
        <v>206</v>
      </c>
      <c r="K5" t="s">
        <v>249</v>
      </c>
      <c r="N5" t="s">
        <v>109</v>
      </c>
      <c r="R5" t="s">
        <v>349</v>
      </c>
      <c r="S5" t="s">
        <v>381</v>
      </c>
      <c r="T5" t="s">
        <v>427</v>
      </c>
    </row>
    <row r="6" spans="1:23" x14ac:dyDescent="0.2">
      <c r="A6" t="s">
        <v>230</v>
      </c>
      <c r="C6" t="s">
        <v>317</v>
      </c>
      <c r="G6" t="s">
        <v>253</v>
      </c>
      <c r="H6" t="s">
        <v>447</v>
      </c>
      <c r="J6" t="s">
        <v>210</v>
      </c>
      <c r="N6" t="s">
        <v>167</v>
      </c>
      <c r="R6" t="s">
        <v>353</v>
      </c>
      <c r="S6" t="s">
        <v>187</v>
      </c>
      <c r="T6" t="s">
        <v>431</v>
      </c>
    </row>
    <row r="7" spans="1:23" x14ac:dyDescent="0.2">
      <c r="A7" t="s">
        <v>364</v>
      </c>
      <c r="C7" t="s">
        <v>323</v>
      </c>
      <c r="G7" t="s">
        <v>381</v>
      </c>
      <c r="H7" t="s">
        <v>459</v>
      </c>
      <c r="J7" t="s">
        <v>214</v>
      </c>
      <c r="N7" t="s">
        <v>276</v>
      </c>
      <c r="R7" t="s">
        <v>357</v>
      </c>
      <c r="S7" t="s">
        <v>384</v>
      </c>
      <c r="T7" t="s">
        <v>435</v>
      </c>
    </row>
    <row r="8" spans="1:23" x14ac:dyDescent="0.2">
      <c r="C8" t="s">
        <v>326</v>
      </c>
      <c r="H8" t="s">
        <v>420</v>
      </c>
      <c r="J8" t="s">
        <v>218</v>
      </c>
      <c r="N8" t="s">
        <v>278</v>
      </c>
      <c r="R8" t="s">
        <v>360</v>
      </c>
      <c r="S8" t="s">
        <v>151</v>
      </c>
      <c r="T8" t="s">
        <v>439</v>
      </c>
    </row>
    <row r="9" spans="1:23" x14ac:dyDescent="0.2">
      <c r="C9" t="s">
        <v>330</v>
      </c>
      <c r="H9" t="s">
        <v>439</v>
      </c>
      <c r="J9" t="s">
        <v>222</v>
      </c>
      <c r="N9" t="s">
        <v>282</v>
      </c>
      <c r="R9" t="s">
        <v>367</v>
      </c>
      <c r="S9" t="s">
        <v>388</v>
      </c>
      <c r="T9" t="s">
        <v>159</v>
      </c>
    </row>
    <row r="10" spans="1:23" x14ac:dyDescent="0.2">
      <c r="C10" t="s">
        <v>334</v>
      </c>
      <c r="H10" t="s">
        <v>451</v>
      </c>
      <c r="J10" t="s">
        <v>226</v>
      </c>
      <c r="N10" t="s">
        <v>286</v>
      </c>
      <c r="S10" t="s">
        <v>156</v>
      </c>
      <c r="T10" t="s">
        <v>443</v>
      </c>
    </row>
    <row r="11" spans="1:23" x14ac:dyDescent="0.2">
      <c r="H11" t="s">
        <v>455</v>
      </c>
      <c r="J11" t="s">
        <v>230</v>
      </c>
      <c r="N11" t="s">
        <v>290</v>
      </c>
      <c r="S11" t="s">
        <v>184</v>
      </c>
      <c r="T11" t="s">
        <v>180</v>
      </c>
    </row>
    <row r="12" spans="1:23" x14ac:dyDescent="0.2">
      <c r="H12" t="s">
        <v>465</v>
      </c>
      <c r="J12" t="s">
        <v>234</v>
      </c>
      <c r="N12" t="s">
        <v>294</v>
      </c>
      <c r="S12" t="s">
        <v>392</v>
      </c>
      <c r="T12" t="s">
        <v>447</v>
      </c>
    </row>
    <row r="13" spans="1:23" x14ac:dyDescent="0.2">
      <c r="J13" t="s">
        <v>314</v>
      </c>
      <c r="N13" t="s">
        <v>171</v>
      </c>
      <c r="S13" t="s">
        <v>396</v>
      </c>
      <c r="T13" t="s">
        <v>451</v>
      </c>
    </row>
    <row r="14" spans="1:23" x14ac:dyDescent="0.2">
      <c r="J14" t="s">
        <v>338</v>
      </c>
      <c r="N14" t="s">
        <v>297</v>
      </c>
      <c r="S14" t="s">
        <v>399</v>
      </c>
      <c r="T14" t="s">
        <v>455</v>
      </c>
    </row>
    <row r="15" spans="1:23" x14ac:dyDescent="0.2">
      <c r="J15" t="s">
        <v>364</v>
      </c>
      <c r="S15" t="s">
        <v>403</v>
      </c>
      <c r="T15" t="s">
        <v>459</v>
      </c>
    </row>
    <row r="16" spans="1:23" x14ac:dyDescent="0.2">
      <c r="J16" t="s">
        <v>485</v>
      </c>
      <c r="S16" t="s">
        <v>406</v>
      </c>
      <c r="T16" t="s">
        <v>465</v>
      </c>
    </row>
    <row r="17" spans="10:20" x14ac:dyDescent="0.2">
      <c r="J17" t="s">
        <v>613</v>
      </c>
      <c r="S17" t="s">
        <v>132</v>
      </c>
      <c r="T17" t="s">
        <v>468</v>
      </c>
    </row>
    <row r="18" spans="10:20" x14ac:dyDescent="0.2">
      <c r="J18" t="s">
        <v>646</v>
      </c>
      <c r="S18" t="s">
        <v>412</v>
      </c>
      <c r="T18" t="s">
        <v>472</v>
      </c>
    </row>
    <row r="19" spans="10:20" x14ac:dyDescent="0.2">
      <c r="T19" t="s">
        <v>163</v>
      </c>
    </row>
    <row r="20" spans="10:20" x14ac:dyDescent="0.2">
      <c r="T20" t="s">
        <v>503</v>
      </c>
    </row>
    <row r="21" spans="10:20" x14ac:dyDescent="0.2">
      <c r="T21" t="s">
        <v>616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f9d8d5-082c-42ff-b300-022d45c0c34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76915390-d8d6-435d-8a24-dd713b9b87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DFBA848B62F748B869A1B8277456B4" ma:contentTypeVersion="16" ma:contentTypeDescription="Create a new document." ma:contentTypeScope="" ma:versionID="1665b413af9aedab70724d21fd238589">
  <xsd:schema xmlns:xsd="http://www.w3.org/2001/XMLSchema" xmlns:xs="http://www.w3.org/2001/XMLSchema" xmlns:p="http://schemas.microsoft.com/office/2006/metadata/properties" xmlns:ns1="http://schemas.microsoft.com/sharepoint/v3" xmlns:ns2="21f9d8d5-082c-42ff-b300-022d45c0c346" xmlns:ns3="76915390-d8d6-435d-8a24-dd713b9b8795" targetNamespace="http://schemas.microsoft.com/office/2006/metadata/properties" ma:root="true" ma:fieldsID="4076d9c523604c01b2a89ca620ace28f" ns1:_="" ns2:_="" ns3:_="">
    <xsd:import namespace="http://schemas.microsoft.com/sharepoint/v3"/>
    <xsd:import namespace="21f9d8d5-082c-42ff-b300-022d45c0c346"/>
    <xsd:import namespace="76915390-d8d6-435d-8a24-dd713b9b87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9d8d5-082c-42ff-b300-022d45c0c3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2597c87-0a2f-4bcb-98aa-a355c72904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5390-d8d6-435d-8a24-dd713b9b87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3a2b887-d126-445e-9e44-99dac3feb20e}" ma:internalName="TaxCatchAll" ma:showField="CatchAllData" ma:web="76915390-d8d6-435d-8a24-dd713b9b8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768F71F5-C91E-447D-9F79-0FD86B629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B596A-1314-431F-BF53-2037750E35C1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documentManagement/types"/>
    <ds:schemaRef ds:uri="76915390-d8d6-435d-8a24-dd713b9b8795"/>
    <ds:schemaRef ds:uri="http://schemas.microsoft.com/office/infopath/2007/PartnerControls"/>
    <ds:schemaRef ds:uri="http://schemas.microsoft.com/office/2006/metadata/properties"/>
    <ds:schemaRef ds:uri="21f9d8d5-082c-42ff-b300-022d45c0c34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34FF3D-7A4B-472E-89A1-6ACC6EE96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f9d8d5-082c-42ff-b300-022d45c0c346"/>
    <ds:schemaRef ds:uri="76915390-d8d6-435d-8a24-dd713b9b87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41A802-E77D-495E-8798-9C528235FCD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a1855b2-0a05-4494-a903-f3f23f3f98e0}" enabled="1" method="Standard" siteId="{6f60f0b3-5f06-4e09-9715-989dba8cc7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Budget Modification Form</vt:lpstr>
      <vt:lpstr>Pivot_BudgetOnly</vt:lpstr>
      <vt:lpstr>Date Range for Forms</vt:lpstr>
      <vt:lpstr>Budget form_SAMPLE PAGE</vt:lpstr>
      <vt:lpstr>MPCodeList</vt:lpstr>
      <vt:lpstr>Chartfields</vt:lpstr>
      <vt:lpstr>IFR_Chartfields</vt:lpstr>
      <vt:lpstr>OptionalCodes</vt:lpstr>
      <vt:lpstr>Level1</vt:lpstr>
      <vt:lpstr>Level2</vt:lpstr>
      <vt:lpstr>Level3</vt:lpstr>
      <vt:lpstr>AccountType</vt:lpstr>
      <vt:lpstr>Action</vt:lpstr>
      <vt:lpstr>Allocation</vt:lpstr>
      <vt:lpstr>DateRange</vt:lpstr>
      <vt:lpstr>Dates</vt:lpstr>
      <vt:lpstr>fiscalyear</vt:lpstr>
      <vt:lpstr>'Budget form_SAMPLE PAGE'!Ledger</vt:lpstr>
      <vt:lpstr>list_level1</vt:lpstr>
      <vt:lpstr>OptDescr</vt:lpstr>
      <vt:lpstr>'Budget form_SAMPLE PAGE'!Print_Area</vt:lpstr>
      <vt:lpstr>'Budget Modification Form'!Print_Area</vt:lpstr>
      <vt:lpstr>techfee</vt:lpstr>
    </vt:vector>
  </TitlesOfParts>
  <Manager/>
  <Company>Baruch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Julisa Herrera</cp:lastModifiedBy>
  <cp:revision/>
  <dcterms:created xsi:type="dcterms:W3CDTF">2019-06-12T14:54:25Z</dcterms:created>
  <dcterms:modified xsi:type="dcterms:W3CDTF">2026-10-08T20:58:46Z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1855b2-0a05-4494-a903-f3f23f3f98e0_Enabled">
    <vt:lpwstr>true</vt:lpwstr>
  </property>
  <property fmtid="{D5CDD505-2E9C-101B-9397-08002B2CF9AE}" pid="3" name="MSIP_Label_fa1855b2-0a05-4494-a903-f3f23f3f98e0_SetDate">
    <vt:lpwstr>2022-08-17T13:35:32Z</vt:lpwstr>
  </property>
  <property fmtid="{D5CDD505-2E9C-101B-9397-08002B2CF9AE}" pid="4" name="MSIP_Label_fa1855b2-0a05-4494-a903-f3f23f3f98e0_Method">
    <vt:lpwstr>Standard</vt:lpwstr>
  </property>
  <property fmtid="{D5CDD505-2E9C-101B-9397-08002B2CF9AE}" pid="5" name="MSIP_Label_fa1855b2-0a05-4494-a903-f3f23f3f98e0_Name">
    <vt:lpwstr>defa4170-0d19-0005-0004-bc88714345d2</vt:lpwstr>
  </property>
  <property fmtid="{D5CDD505-2E9C-101B-9397-08002B2CF9AE}" pid="6" name="MSIP_Label_fa1855b2-0a05-4494-a903-f3f23f3f98e0_SiteId">
    <vt:lpwstr>6f60f0b3-5f06-4e09-9715-989dba8cc7d8</vt:lpwstr>
  </property>
  <property fmtid="{D5CDD505-2E9C-101B-9397-08002B2CF9AE}" pid="7" name="MSIP_Label_fa1855b2-0a05-4494-a903-f3f23f3f98e0_ActionId">
    <vt:lpwstr>27a5a31c-8925-4efa-8e04-4c3989b1d367</vt:lpwstr>
  </property>
  <property fmtid="{D5CDD505-2E9C-101B-9397-08002B2CF9AE}" pid="8" name="MSIP_Label_fa1855b2-0a05-4494-a903-f3f23f3f98e0_ContentBits">
    <vt:lpwstr>0</vt:lpwstr>
  </property>
  <property fmtid="{D5CDD505-2E9C-101B-9397-08002B2CF9AE}" pid="9" name="ContentTypeId">
    <vt:lpwstr>0x010100BBDFBA848B62F748B869A1B8277456B4</vt:lpwstr>
  </property>
  <property fmtid="{D5CDD505-2E9C-101B-9397-08002B2CF9AE}" pid="10" name="MediaServiceImageTags">
    <vt:lpwstr/>
  </property>
</Properties>
</file>