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jherrera.BC\Downloads\"/>
    </mc:Choice>
  </mc:AlternateContent>
  <xr:revisionPtr revIDLastSave="0" documentId="13_ncr:1_{27E91499-C4D1-4EA6-BCD6-762C24677D77}" xr6:coauthVersionLast="47" xr6:coauthVersionMax="47" xr10:uidLastSave="{00000000-0000-0000-0000-000000000000}"/>
  <workbookProtection workbookAlgorithmName="SHA-512" workbookHashValue="74e0ctYi9lazG3sFBQXj+ajWtGqszfT0ol3FWYOdu3wS2gV4e2OZW0602NpJ1m2G2GExDzG6NkodeBWeH1UzVQ==" workbookSaltValue="Kbq7gosrBFVV/UNBSQ3oyw==" workbookSpinCount="100000" lockStructure="1"/>
  <bookViews>
    <workbookView xWindow="-120" yWindow="-120" windowWidth="19440" windowHeight="11640" xr2:uid="{00000000-000D-0000-FFFF-FFFF00000000}"/>
  </bookViews>
  <sheets>
    <sheet name="Budget Modification Form" sheetId="18" r:id="rId1"/>
    <sheet name="Date Range for Forms" sheetId="43" state="hidden" r:id="rId2"/>
    <sheet name="Budget form_SAMPLE PAGE" sheetId="20" state="hidden" r:id="rId3"/>
    <sheet name="Chartfields" sheetId="24" state="hidden" r:id="rId4"/>
    <sheet name="OptionalCodes" sheetId="41" state="hidden" r:id="rId5"/>
    <sheet name="Level1" sheetId="36" state="hidden" r:id="rId6"/>
    <sheet name="Level2" sheetId="37" state="hidden" r:id="rId7"/>
    <sheet name="Level3" sheetId="38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2" hidden="1">'Budget form_SAMPLE PAGE'!$Z$3:$AC$425</definedName>
    <definedName name="_xlnm._FilterDatabase" localSheetId="0" hidden="1">'Budget Modification Form'!$W$3:$Y$425</definedName>
    <definedName name="Acad._Aff." localSheetId="2">#REF!</definedName>
    <definedName name="Acad_Aff_BCF">#REF!</definedName>
    <definedName name="Acad_Aff_ExeGlobal">#REF!</definedName>
    <definedName name="Acad_Aff_NTL">#REF!</definedName>
    <definedName name="AccountType">'Budget Modification Form'!$W$4:$W$10</definedName>
    <definedName name="AcctInfo" localSheetId="2">'[1]Budget form'!#REF!</definedName>
    <definedName name="AcctInfo">[2]Source!$F$2:$G$195</definedName>
    <definedName name="Action">'Budget Modification Form'!$V$4:$V$9</definedName>
    <definedName name="Allocation">'Budget Modification Form'!$Y$4:$Y$7</definedName>
    <definedName name="Assignment">'[3]Business Unit Dropdown List'!$H$2:$H$19</definedName>
    <definedName name="Assignment2">#REF!</definedName>
    <definedName name="AssmtNum">'[3]Business Unit Dropdown List'!$I$2:$I$5</definedName>
    <definedName name="BAR03VPSA">'[4]Crosswalk NTL Prgrm-Project_JH'!$F$103:$F$106</definedName>
    <definedName name="BCF_BCF">#REF!</definedName>
    <definedName name="Bert_Wasserman_Dept_Eco_and_Fin" localSheetId="2">'Budget form_SAMPLE PAGE'!#REF!</definedName>
    <definedName name="Bert_Wasserman_Dept_Eco_and_Fin">'[5]Budget form-ALL'!#REF!</definedName>
    <definedName name="BusinessUnit">'[3]Business Unit Dropdown List'!$B$2:$B$8</definedName>
    <definedName name="Communications_BCF">#REF!</definedName>
    <definedName name="Date">[6]Source!$H$2:$H$1950</definedName>
    <definedName name="DateRange">Date_Range_for_Forms[Date]</definedName>
    <definedName name="DropBy">[2]Source!$B$41:$B$42</definedName>
    <definedName name="EXPCODES" localSheetId="2">'[1]Budget form'!#REF!</definedName>
    <definedName name="EXPCODES">[2]Source!$J$2:$L$859</definedName>
    <definedName name="EXPCOM">[2]Source!$A$32:$B$36</definedName>
    <definedName name="ExpenseDescr">[6]Source!#REF!</definedName>
    <definedName name="ExpenseName">#REF!</definedName>
    <definedName name="ExpenseNames">[6]!ExpenseAccts[Expense Description]</definedName>
    <definedName name="ExpenseNumber">#REF!</definedName>
    <definedName name="EXPtitles">[2]Source!$E$1:$E$1</definedName>
    <definedName name="ExternalData_1" localSheetId="3" hidden="1">Chartfields!$A$1:$V$122</definedName>
    <definedName name="ExternalData_1" localSheetId="1" hidden="1">'Date Range for Forms'!$A$1:$A$552</definedName>
    <definedName name="ExternalData_1" localSheetId="5" hidden="1">Level1!$A$1:$A$3</definedName>
    <definedName name="ExternalData_1" localSheetId="6" hidden="1">Level2!$A$1:$B$13</definedName>
    <definedName name="ExternalData_1" localSheetId="7" hidden="1">Level3!$A$1:$S$20</definedName>
    <definedName name="ExternalData_1" localSheetId="4" hidden="1">OptionalCodes!$A$1:$D$30</definedName>
    <definedName name="Fieldheads">[2]Source!$R$2:$Y$4</definedName>
    <definedName name="Fundhead" localSheetId="2">'Budget form_SAMPLE PAGE'!#REF!</definedName>
    <definedName name="Heading" localSheetId="2">'Budget form_SAMPLE PAGE'!#REF!</definedName>
    <definedName name="Heading">[2]Source!$R$2:$S$4</definedName>
    <definedName name="IFR">[7]IFR!$B$5:$B$11</definedName>
    <definedName name="Ledger" localSheetId="2">'Budget form_SAMPLE PAGE'!$V$5:$V$7</definedName>
    <definedName name="Ledger" localSheetId="0">'Budget Modification Form'!#REF!</definedName>
    <definedName name="Library_BCF">#REF!</definedName>
    <definedName name="list_level1">Level_1[Column1]</definedName>
    <definedName name="list_level2">INDEX(tmp_list_level2,1):INDEX(tmp_list_level2,COUNTA(tmp_list_level2))</definedName>
    <definedName name="list_level3">INDEX(tmp_list_level3,1):INDEX(tmp_list_level3,COUNTA(tmp_list_level3))</definedName>
    <definedName name="MSPIA" localSheetId="2">#REF!</definedName>
    <definedName name="MSPIA_BCF">#REF!</definedName>
    <definedName name="MSPIA_ExeGlobal">#REF!</definedName>
    <definedName name="MSPIA_NTL">#REF!</definedName>
    <definedName name="Non_Tax_Levy_Assoc">'[8]Bar03 Tree Linked'!$B$7:$B$19</definedName>
    <definedName name="Non_Tax_Levy_AUX">'[8]Non Tax-Levy'!$F$141:$F$143</definedName>
    <definedName name="Non_Tax_Levy_ELC">'[8]Non Tax-Levy'!$F$104</definedName>
    <definedName name="OCA_BCF">#REF!</definedName>
    <definedName name="OCM" localSheetId="2">'Budget form_SAMPLE PAGE'!#REF!</definedName>
    <definedName name="OptDescr">OptCodes[Program, Spec Init, Fnd Src, OU Description]</definedName>
    <definedName name="PaymentInterval">'[3]Business Unit Dropdown List'!$A$2:$A$6</definedName>
    <definedName name="President" localSheetId="2">#REF!</definedName>
    <definedName name="President_BCF">#REF!</definedName>
    <definedName name="President_NTL">#REF!</definedName>
    <definedName name="_xlnm.Print_Area" localSheetId="2">'Budget form_SAMPLE PAGE'!$A$1:$T$30</definedName>
    <definedName name="_xlnm.Print_Area" localSheetId="0">'Budget Modification Form'!$A$1:$T$30</definedName>
    <definedName name="Program">[2]Source!$A$31:$A$35</definedName>
    <definedName name="Starr_Career_BCF">#REF!</definedName>
    <definedName name="Tax_Levy">'[7]Tax Levy'!$A$3:$A$14</definedName>
    <definedName name="TLCodes">#REF!</definedName>
    <definedName name="tmp_list_level2">INDEX(Level_2[],,MATCH('Budget Modification Form'!$C$7:$E$7&amp;"",Level_2[#Headers],0))</definedName>
    <definedName name="tmp_list_level3">INDEX(Level_3[],0,MATCH('Budget Modification Form'!$C$7:$E$7&amp;"\"&amp;'Budget Modification Form'!$B1,Level_3[#Headers],0))</definedName>
    <definedName name="VPAF" localSheetId="2">#REF!</definedName>
    <definedName name="VPAF_NTL">#REF!</definedName>
    <definedName name="VPCA" localSheetId="2">#REF!</definedName>
    <definedName name="VPCA_NTL">#REF!</definedName>
    <definedName name="VPEM" localSheetId="2">#REF!</definedName>
    <definedName name="VPEM_BCF">#REF!</definedName>
    <definedName name="VPEM_NTL">#REF!</definedName>
    <definedName name="VPISD_NTL">#REF!</definedName>
    <definedName name="VPSA" localSheetId="2">#REF!</definedName>
    <definedName name="VPSA_BCF">#REF!</definedName>
    <definedName name="VPSA_NTL">#REF!</definedName>
    <definedName name="WCIB_BCF">#REF!</definedName>
    <definedName name="WSAS" localSheetId="2">#REF!</definedName>
    <definedName name="WSAS_BCF">#REF!</definedName>
    <definedName name="WSAS_NTL">#REF!</definedName>
    <definedName name="ZSB" localSheetId="2">#REF!</definedName>
    <definedName name="ZSB_BCF">#REF!</definedName>
    <definedName name="ZSB_ExeGlobal">#REF!</definedName>
    <definedName name="ZSB_NT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5" i="18" l="1"/>
  <c r="T16" i="18"/>
  <c r="T17" i="18"/>
  <c r="T18" i="18"/>
  <c r="T19" i="18"/>
  <c r="T20" i="18"/>
  <c r="K20" i="18" l="1"/>
  <c r="K19" i="18"/>
  <c r="K18" i="18"/>
  <c r="K17" i="18"/>
  <c r="K16" i="18"/>
  <c r="K15" i="18"/>
  <c r="K14" i="18"/>
  <c r="T14" i="18" s="1"/>
  <c r="K13" i="18"/>
  <c r="T13" i="18" s="1"/>
  <c r="M18" i="18" l="1"/>
  <c r="O18" i="18" s="1"/>
  <c r="N18" i="18"/>
  <c r="Q18" i="18"/>
  <c r="P18" i="18"/>
  <c r="M15" i="18"/>
  <c r="O15" i="18" s="1"/>
  <c r="P15" i="18"/>
  <c r="N15" i="18"/>
  <c r="Q15" i="18"/>
  <c r="M19" i="18"/>
  <c r="O19" i="18" s="1"/>
  <c r="N19" i="18"/>
  <c r="P19" i="18"/>
  <c r="Q19" i="18"/>
  <c r="M16" i="18"/>
  <c r="O16" i="18" s="1"/>
  <c r="P16" i="18"/>
  <c r="N16" i="18"/>
  <c r="Q16" i="18"/>
  <c r="M20" i="18"/>
  <c r="O20" i="18" s="1"/>
  <c r="Q20" i="18"/>
  <c r="N20" i="18"/>
  <c r="P20" i="18"/>
  <c r="M17" i="18"/>
  <c r="O17" i="18" s="1"/>
  <c r="P17" i="18"/>
  <c r="Q17" i="18"/>
  <c r="N17" i="18"/>
  <c r="N14" i="18"/>
  <c r="P14" i="18"/>
  <c r="Q13" i="18"/>
  <c r="P13" i="18"/>
  <c r="N13" i="18"/>
  <c r="H22" i="18" l="1"/>
  <c r="R20" i="18" l="1"/>
  <c r="R19" i="18"/>
  <c r="R17" i="18"/>
  <c r="R16" i="18"/>
  <c r="R15" i="18"/>
  <c r="R14" i="18"/>
  <c r="R13" i="18"/>
  <c r="R18" i="18"/>
  <c r="M13" i="18" l="1"/>
  <c r="O13" i="18" s="1"/>
  <c r="C8" i="18"/>
  <c r="K4" i="18" s="1"/>
  <c r="H22" i="20" l="1"/>
  <c r="K20" i="20"/>
  <c r="N20" i="20" s="1"/>
  <c r="K19" i="20"/>
  <c r="N19" i="20" s="1"/>
  <c r="K18" i="20"/>
  <c r="P18" i="20" s="1"/>
  <c r="K17" i="20"/>
  <c r="P17" i="20" s="1"/>
  <c r="K16" i="20"/>
  <c r="N16" i="20" s="1"/>
  <c r="K15" i="20"/>
  <c r="Q15" i="20" s="1"/>
  <c r="K14" i="20"/>
  <c r="P14" i="20" s="1"/>
  <c r="K13" i="20"/>
  <c r="P13" i="20" s="1"/>
  <c r="C8" i="20"/>
  <c r="R19" i="20" l="1"/>
  <c r="Q17" i="20"/>
  <c r="N18" i="20"/>
  <c r="R20" i="20"/>
  <c r="N15" i="20"/>
  <c r="M13" i="20"/>
  <c r="O13" i="20" s="1"/>
  <c r="M14" i="20"/>
  <c r="O14" i="20" s="1"/>
  <c r="R16" i="20"/>
  <c r="R17" i="20"/>
  <c r="Q18" i="20"/>
  <c r="Q13" i="20"/>
  <c r="N14" i="20"/>
  <c r="R14" i="20"/>
  <c r="R18" i="20"/>
  <c r="R13" i="20"/>
  <c r="Q14" i="20"/>
  <c r="R15" i="20"/>
  <c r="M17" i="20"/>
  <c r="O17" i="20" s="1"/>
  <c r="M18" i="20"/>
  <c r="O18" i="20" s="1"/>
  <c r="P16" i="20"/>
  <c r="M16" i="20" s="1"/>
  <c r="O16" i="20" s="1"/>
  <c r="P20" i="20"/>
  <c r="N13" i="20"/>
  <c r="P15" i="20"/>
  <c r="M15" i="20" s="1"/>
  <c r="O15" i="20" s="1"/>
  <c r="Q16" i="20"/>
  <c r="N17" i="20"/>
  <c r="P19" i="20"/>
  <c r="M20" i="20"/>
  <c r="O20" i="20" s="1"/>
  <c r="Q20" i="20"/>
  <c r="M19" i="20"/>
  <c r="O19" i="20" s="1"/>
  <c r="Q19" i="20"/>
  <c r="Q14" i="18" l="1"/>
  <c r="M14" i="18" s="1"/>
  <c r="O14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Administrator</author>
  </authors>
  <commentList>
    <comment ref="K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Select a Date</t>
        </r>
      </text>
    </comment>
    <comment ref="B13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Please choose a division from the drop down menu
</t>
        </r>
      </text>
    </comment>
    <comment ref="K1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K14" authorId="1" shapeId="0" xr:uid="{316E095F-2984-412E-BFC2-9489D325BDF3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K15" authorId="1" shapeId="0" xr:uid="{DEFC1CE8-EEBE-4C6B-B7B5-FFD0B7E9B413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K16" authorId="1" shapeId="0" xr:uid="{2939BA59-DBB4-444A-BC4F-A2133DFCAF94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K17" authorId="1" shapeId="0" xr:uid="{568F14BE-F498-411F-BA18-55E34876709D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K18" authorId="1" shapeId="0" xr:uid="{97D948DE-D415-4634-B636-C893931D11EB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K19" authorId="1" shapeId="0" xr:uid="{F1D749DB-4BB2-4415-A6E1-C901FEBF591B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  <comment ref="K20" authorId="1" shapeId="0" xr:uid="{21B445A3-F1A9-4E09-880E-3A8553220B71}">
      <text>
        <r>
          <rPr>
            <b/>
            <sz val="9"/>
            <color indexed="81"/>
            <rFont val="Tahoma"/>
            <family val="2"/>
          </rPr>
          <t xml:space="preserve">Sorry, these cells are locked. Thanks.
-Budget.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K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Select a Date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Chartfields" description="Connection to the 'Chartfields' query in the workbook." type="5" refreshedVersion="8" background="1" saveData="1">
    <dbPr connection="Provider=Microsoft.Mashup.OleDb.1;Data Source=$Workbook$;Location=Chartfields;Extended Properties=&quot;&quot;" command="SELECT * FROM [Chartfields]"/>
  </connection>
  <connection id="2" xr16:uid="{00000000-0015-0000-FFFF-FFFF01000000}" keepAlive="1" name="Query - columnList" description="Connection to the 'columnList' query in the workbook." type="5" refreshedVersion="0" background="1">
    <dbPr connection="Provider=Microsoft.Mashup.OleDb.1;Data Source=$Workbook$;Location=columnList;Extended Properties=&quot;&quot;" command="SELECT * FROM [columnList]"/>
  </connection>
  <connection id="3" xr16:uid="{00000000-0015-0000-FFFF-FFFF02000000}" keepAlive="1" name="Query - columnList (2)" description="Connection to the 'columnList (2)' query in the workbook." type="5" refreshedVersion="0" background="1">
    <dbPr connection="Provider=Microsoft.Mashup.OleDb.1;Data Source=$Workbook$;Location=&quot;columnList (2)&quot;;Extended Properties=&quot;&quot;" command="SELECT * FROM [columnList (2)]"/>
  </connection>
  <connection id="4" xr16:uid="{00000000-0015-0000-FFFF-FFFF03000000}" keepAlive="1" name="Query - columnList (3)" description="Connection to the 'columnList (3)' query in the workbook." type="5" refreshedVersion="0" background="1">
    <dbPr connection="Provider=Microsoft.Mashup.OleDb.1;Data Source=$Workbook$;Location=&quot;columnList (3)&quot;;Extended Properties=&quot;&quot;" command="SELECT * FROM [columnList (3)]"/>
  </connection>
  <connection id="5" xr16:uid="{00000000-0015-0000-FFFF-FFFF04000000}" keepAlive="1" name="Query - CombinationsForLevel" description="Connection to the 'CombinationsForLevel' query in the workbook." type="5" refreshedVersion="0" background="1">
    <dbPr connection="Provider=Microsoft.Mashup.OleDb.1;Data Source=$Workbook$;Location=CombinationsForLevel;Extended Properties=&quot;&quot;" command="SELECT * FROM [CombinationsForLevel]"/>
  </connection>
  <connection id="6" xr16:uid="{00000000-0015-0000-FFFF-FFFF05000000}" keepAlive="1" name="Query - CombinationsForLevel (2)" description="Connection to the 'CombinationsForLevel (2)' query in the workbook." type="5" refreshedVersion="0" background="1">
    <dbPr connection="Provider=Microsoft.Mashup.OleDb.1;Data Source=$Workbook$;Location=&quot;CombinationsForLevel (2)&quot;;Extended Properties=&quot;&quot;" command="SELECT * FROM [CombinationsForLevel (2)]"/>
  </connection>
  <connection id="7" xr16:uid="{00000000-0015-0000-FFFF-FFFF06000000}" keepAlive="1" name="Query - CombinationsForLevel (3)" description="Connection to the 'CombinationsForLevel (3)' query in the workbook." type="5" refreshedVersion="0" background="1">
    <dbPr connection="Provider=Microsoft.Mashup.OleDb.1;Data Source=$Workbook$;Location=&quot;CombinationsForLevel (3)&quot;;Extended Properties=&quot;&quot;" command="SELECT * FROM [CombinationsForLevel (3)]"/>
  </connection>
  <connection id="8" xr16:uid="{257E4D9F-8DB1-4735-B218-D31AA0A63B29}" keepAlive="1" name="Query - Date Range for Forms" description="Connection to the 'Date Range for Forms' query in the workbook." type="5" refreshedVersion="8" background="1" saveData="1">
    <dbPr connection="Provider=Microsoft.Mashup.OleDb.1;Data Source=$Workbook$;Location=&quot;Date Range for Forms&quot;;Extended Properties=&quot;&quot;" command="SELECT * FROM [Date Range for Forms]"/>
  </connection>
  <connection id="9" xr16:uid="{00000000-0015-0000-FFFF-FFFF08000000}" keepAlive="1" name="Query - Level 1" description="Connection to the 'Level 1' query in the workbook." type="5" refreshedVersion="8" background="1" saveData="1">
    <dbPr connection="Provider=Microsoft.Mashup.OleDb.1;Data Source=$Workbook$;Location=&quot;Level 1&quot;;Extended Properties=&quot;&quot;" command="SELECT * FROM [Level 1]"/>
  </connection>
  <connection id="10" xr16:uid="{00000000-0015-0000-FFFF-FFFF09000000}" keepAlive="1" name="Query - Level 2" description="Connection to the 'Level 2' query in the workbook." type="5" refreshedVersion="8" background="1" saveData="1">
    <dbPr connection="Provider=Microsoft.Mashup.OleDb.1;Data Source=$Workbook$;Location=&quot;Level 2&quot;;Extended Properties=&quot;&quot;" command="SELECT * FROM [Level 2]"/>
  </connection>
  <connection id="11" xr16:uid="{00000000-0015-0000-FFFF-FFFF0A000000}" keepAlive="1" name="Query - Level 3" description="Connection to the 'Level 3' query in the workbook." type="5" refreshedVersion="8" background="1" saveData="1">
    <dbPr connection="Provider=Microsoft.Mashup.OleDb.1;Data Source=$Workbook$;Location=&quot;Level 3&quot;;Extended Properties=&quot;&quot;" command="SELECT * FROM [Level 3]"/>
  </connection>
  <connection id="12" xr16:uid="{424E1F9A-9B53-4321-B5EF-4D43092B7618}" keepAlive="1" name="Query - OptCodes" description="Connection to the 'OptCodes' query in the workbook." type="5" refreshedVersion="8" background="1" saveData="1">
    <dbPr connection="Provider=Microsoft.Mashup.OleDb.1;Data Source=$Workbook$;Location=OptCodes;Extended Properties=&quot;&quot;" command="SELECT * FROM [OptCodes]"/>
  </connection>
</connections>
</file>

<file path=xl/sharedStrings.xml><?xml version="1.0" encoding="utf-8"?>
<sst xmlns="http://schemas.openxmlformats.org/spreadsheetml/2006/main" count="2751" uniqueCount="624">
  <si>
    <t>ZSB</t>
  </si>
  <si>
    <t>Graduate Programs - ZSB</t>
  </si>
  <si>
    <t>Graduate Programs</t>
  </si>
  <si>
    <t>Graduate Admissions - ZSB</t>
  </si>
  <si>
    <t>Student Affairs Administration</t>
  </si>
  <si>
    <t>Curricular Guidance - ZSB</t>
  </si>
  <si>
    <t>Counseling-Academic</t>
  </si>
  <si>
    <t>Career Services Operations</t>
  </si>
  <si>
    <t>Executive Programs - ZSB</t>
  </si>
  <si>
    <t>Executive Programs</t>
  </si>
  <si>
    <t>Weissman Ctr for Intl Business</t>
  </si>
  <si>
    <t>Center, Weissman Intl Business</t>
  </si>
  <si>
    <t>Subotnick Fin'l Services Ctr</t>
  </si>
  <si>
    <t>Center, Subotnick Fin Services</t>
  </si>
  <si>
    <t>Lawrence Field Ctr Ent/Sm Bus</t>
  </si>
  <si>
    <t>Center, Lawrence Field/Sm Bus</t>
  </si>
  <si>
    <t>Ctr for Study of Bus&amp;Govt-ZSB</t>
  </si>
  <si>
    <t>Center, Study Business &amp; Gov't</t>
  </si>
  <si>
    <t>Newman Real Estate Inst (NREI)</t>
  </si>
  <si>
    <t>Institute, Newman RE</t>
  </si>
  <si>
    <t>CUNY Startups</t>
  </si>
  <si>
    <t>Dean's Office - ZSB</t>
  </si>
  <si>
    <t>Dean Of Business</t>
  </si>
  <si>
    <t>Statistics &amp; Computer Info</t>
  </si>
  <si>
    <t>Statistics</t>
  </si>
  <si>
    <t>Real Estate</t>
  </si>
  <si>
    <t>Allen Aaronson Dept of Mkt/IB</t>
  </si>
  <si>
    <t>Marketing</t>
  </si>
  <si>
    <t>Management</t>
  </si>
  <si>
    <t>Law</t>
  </si>
  <si>
    <t>Bert Wasserman Dept Eco &amp; Fin</t>
  </si>
  <si>
    <t>Economics</t>
  </si>
  <si>
    <t>Stan Ross Dept Accountancy</t>
  </si>
  <si>
    <t>Accounting</t>
  </si>
  <si>
    <t>WSAS</t>
  </si>
  <si>
    <t>Dean's Office - WSAS</t>
  </si>
  <si>
    <t>Dean Of Liberal Arts</t>
  </si>
  <si>
    <t>Mishkin Art Gallery</t>
  </si>
  <si>
    <t>Art Gallery</t>
  </si>
  <si>
    <t>Black and Latino Studies</t>
  </si>
  <si>
    <t>Black &amp; Hispanic Studies</t>
  </si>
  <si>
    <t>Psychology</t>
  </si>
  <si>
    <t>Political Science</t>
  </si>
  <si>
    <t>Political Science/Government</t>
  </si>
  <si>
    <t>Philosophy</t>
  </si>
  <si>
    <t>Natural Sciences</t>
  </si>
  <si>
    <t>Modern Languages &amp; Literatures</t>
  </si>
  <si>
    <t>Mathematics</t>
  </si>
  <si>
    <t>Journalism &amp; Writing Profess</t>
  </si>
  <si>
    <t>Journalism</t>
  </si>
  <si>
    <t>History</t>
  </si>
  <si>
    <t>History &amp; Contemporary Civil</t>
  </si>
  <si>
    <t>Fine &amp; Performing Arts</t>
  </si>
  <si>
    <t>English</t>
  </si>
  <si>
    <t>English Language/Literature</t>
  </si>
  <si>
    <t>Communication Studies</t>
  </si>
  <si>
    <t>Communications</t>
  </si>
  <si>
    <t>Anthro &amp; Sociology</t>
  </si>
  <si>
    <t>VPSA</t>
  </si>
  <si>
    <t>Career Development Center</t>
  </si>
  <si>
    <t>Student Placement Office</t>
  </si>
  <si>
    <t>Student Life</t>
  </si>
  <si>
    <t>Student Affairs-Life/Devel</t>
  </si>
  <si>
    <t>Student Affairs &amp; Serv</t>
  </si>
  <si>
    <t>Counseling &amp; Psychological Svc</t>
  </si>
  <si>
    <t>Counseling Center</t>
  </si>
  <si>
    <t>Athletic &amp; Recreation (ARC)</t>
  </si>
  <si>
    <t>Athletics &amp; Recreation</t>
  </si>
  <si>
    <t>Early Learning Center (ELC)</t>
  </si>
  <si>
    <t>Center, Child Care</t>
  </si>
  <si>
    <t>Physical Education</t>
  </si>
  <si>
    <t>Counseling &amp; Comm Skills</t>
  </si>
  <si>
    <t>VPISD</t>
  </si>
  <si>
    <t>Institutional Research &amp; Analy</t>
  </si>
  <si>
    <t>Institutional Research/Analys</t>
  </si>
  <si>
    <t>BCTC - Computing &amp; Tech Ctr</t>
  </si>
  <si>
    <t>Computer Center Operations</t>
  </si>
  <si>
    <t>Information Services Admin</t>
  </si>
  <si>
    <t>Library</t>
  </si>
  <si>
    <t>VPEM</t>
  </si>
  <si>
    <t>Registrar</t>
  </si>
  <si>
    <t>Skills Assessment Testing</t>
  </si>
  <si>
    <t>Testing and Evaluation</t>
  </si>
  <si>
    <t>Financial Aid</t>
  </si>
  <si>
    <t>Student Financial Aid</t>
  </si>
  <si>
    <t>International Student Services</t>
  </si>
  <si>
    <t>Undergraduate Admissions</t>
  </si>
  <si>
    <t>Admissions Services</t>
  </si>
  <si>
    <t>Academic Advisement</t>
  </si>
  <si>
    <t>SEEK</t>
  </si>
  <si>
    <t>SEEK - Special Programs</t>
  </si>
  <si>
    <t>Dean Of Student Services</t>
  </si>
  <si>
    <t>VPCA</t>
  </si>
  <si>
    <t>College Advancement</t>
  </si>
  <si>
    <t>College Relations Operations</t>
  </si>
  <si>
    <t>VPAF</t>
  </si>
  <si>
    <t>VP for Admin &amp; Finance</t>
  </si>
  <si>
    <t>VP Finance and Administration</t>
  </si>
  <si>
    <t>Public Safety</t>
  </si>
  <si>
    <t>Security Operations</t>
  </si>
  <si>
    <t>Purchasing</t>
  </si>
  <si>
    <t>Mailroom</t>
  </si>
  <si>
    <t>Mail and Messenger Services</t>
  </si>
  <si>
    <t>Human Resources</t>
  </si>
  <si>
    <t>Human Resources Operations</t>
  </si>
  <si>
    <t>Campus Facilities &amp; Operations</t>
  </si>
  <si>
    <t>Facilities Planning Operations</t>
  </si>
  <si>
    <t>Receiving &amp; Stores</t>
  </si>
  <si>
    <t>Central Receiving and Stores</t>
  </si>
  <si>
    <t>Conference Center</t>
  </si>
  <si>
    <t>N/A Means that the HCM Dept. is not active in CUNYfirst</t>
  </si>
  <si>
    <t>***</t>
  </si>
  <si>
    <t>Buildings &amp; Grounds</t>
  </si>
  <si>
    <t>Facility Maintenance Operation</t>
  </si>
  <si>
    <t>Intra-University: Funds Provided by other CUNY Entities on a One-time Basis.</t>
  </si>
  <si>
    <t>**</t>
  </si>
  <si>
    <t>Business Office/Fin Operations</t>
  </si>
  <si>
    <t>New CUNY Funding: Must Provide Budget Document</t>
  </si>
  <si>
    <t>*</t>
  </si>
  <si>
    <t>Modification: Must Net to "0", with the same Allocation</t>
  </si>
  <si>
    <t>Bursar's Office</t>
  </si>
  <si>
    <t>Bursar Operations</t>
  </si>
  <si>
    <t>Budget And Planning Operations</t>
  </si>
  <si>
    <t>Budget and Planning Operations</t>
  </si>
  <si>
    <t>Controller's Office</t>
  </si>
  <si>
    <t>Accounting Operations</t>
  </si>
  <si>
    <t>$</t>
  </si>
  <si>
    <t>Inst-Demographic Resrch (CIDR)</t>
  </si>
  <si>
    <t>CIDR</t>
  </si>
  <si>
    <t>Public Affairs</t>
  </si>
  <si>
    <t>President</t>
  </si>
  <si>
    <t>President's Office</t>
  </si>
  <si>
    <t>OCM</t>
  </si>
  <si>
    <t>Acad Aff</t>
  </si>
  <si>
    <t>VP Academic Affairs &amp; Provost</t>
  </si>
  <si>
    <t>Provost Operations</t>
  </si>
  <si>
    <t>Student Acad Consult Ctr(SACC)</t>
  </si>
  <si>
    <t>Instructional Services</t>
  </si>
  <si>
    <t>Sponsored Prgs/Research (SPAR)</t>
  </si>
  <si>
    <t>Grants And Research Admin</t>
  </si>
  <si>
    <t>Ctr. Teaching and Learning</t>
  </si>
  <si>
    <t>Office for Teaching &amp; Learning</t>
  </si>
  <si>
    <t>Comments (Optional)</t>
  </si>
  <si>
    <t>CUNYFIRST
Dept.
Code</t>
  </si>
  <si>
    <t>Provost-Teaching Operations</t>
  </si>
  <si>
    <t>Honors Program</t>
  </si>
  <si>
    <t>Honors/Experimental</t>
  </si>
  <si>
    <t>College Now Program</t>
  </si>
  <si>
    <t>Temp Services</t>
  </si>
  <si>
    <t>Schwartz Communication Center</t>
  </si>
  <si>
    <t>Institute, Schwartz Commun</t>
  </si>
  <si>
    <t>Intra-Univ</t>
  </si>
  <si>
    <t>New CUNY Funding</t>
  </si>
  <si>
    <t>PS Regular</t>
  </si>
  <si>
    <t>MSPIA</t>
  </si>
  <si>
    <t>*Date</t>
  </si>
  <si>
    <t>Writing Center</t>
  </si>
  <si>
    <t>Center, Writing</t>
  </si>
  <si>
    <t>Modification</t>
  </si>
  <si>
    <t>OTPS</t>
  </si>
  <si>
    <t>Type your name here</t>
  </si>
  <si>
    <t>*Requested By:</t>
  </si>
  <si>
    <t>Computer Ctr Visually Impaired</t>
  </si>
  <si>
    <t>Center, Computer Visually Imp</t>
  </si>
  <si>
    <t>Excellence Fee</t>
  </si>
  <si>
    <t>Permanent</t>
  </si>
  <si>
    <t>Non-Teaching Adjuncts</t>
  </si>
  <si>
    <t>Provost-Faculty Operations</t>
  </si>
  <si>
    <t>Dean For Academic Affairs</t>
  </si>
  <si>
    <t>Base</t>
  </si>
  <si>
    <t>Current YR only</t>
  </si>
  <si>
    <t>Adjunct</t>
  </si>
  <si>
    <t>Acad. Aff.</t>
  </si>
  <si>
    <t>Date</t>
  </si>
  <si>
    <t>Division</t>
  </si>
  <si>
    <t>Allocation</t>
  </si>
  <si>
    <t>Action</t>
  </si>
  <si>
    <t>Affected Fiscal year(s):</t>
  </si>
  <si>
    <t xml:space="preserve">  FY20 BUDGET CHANGE REQUEST</t>
  </si>
  <si>
    <t>BudgetChangeRequest@baruch.cuny.edu</t>
  </si>
  <si>
    <t>Send all Budget Change Requests to:</t>
  </si>
  <si>
    <t>Student Disability Services</t>
  </si>
  <si>
    <t>Center, Performing Arts</t>
  </si>
  <si>
    <t xml:space="preserve">Student Services </t>
  </si>
  <si>
    <t>Student Services</t>
  </si>
  <si>
    <t>College</t>
  </si>
  <si>
    <t>1.</t>
  </si>
  <si>
    <t>Ledger:</t>
  </si>
  <si>
    <t>Ledger</t>
  </si>
  <si>
    <t>IFR</t>
  </si>
  <si>
    <t>Non Tax-Levy</t>
  </si>
  <si>
    <t>Tax Levy</t>
  </si>
  <si>
    <t>TL_Acad Aff</t>
  </si>
  <si>
    <t>TL_VPISD</t>
  </si>
  <si>
    <t>Academic Affairs</t>
  </si>
  <si>
    <t>ACE Administrative</t>
  </si>
  <si>
    <t>Continuing &amp; Profl Studies</t>
  </si>
  <si>
    <t>Dean School of Public Affairs</t>
  </si>
  <si>
    <t>Student Recruitment</t>
  </si>
  <si>
    <t>Grad Admission/Student Svc-SPA</t>
  </si>
  <si>
    <t>Center, Student Entrprneurship</t>
  </si>
  <si>
    <t>Instruction</t>
  </si>
  <si>
    <t>Institutional Support</t>
  </si>
  <si>
    <t>General Administration</t>
  </si>
  <si>
    <t>Operation &amp; Maintence of Plant</t>
  </si>
  <si>
    <t>Utilities</t>
  </si>
  <si>
    <t>Campus Planning &amp; Operations</t>
  </si>
  <si>
    <t>Black Male Initiative</t>
  </si>
  <si>
    <t>High school</t>
  </si>
  <si>
    <t>Collaborative Programs</t>
  </si>
  <si>
    <t>Public Service</t>
  </si>
  <si>
    <t>Research</t>
  </si>
  <si>
    <t>Vendor Services</t>
  </si>
  <si>
    <t>Welcome Center Program</t>
  </si>
  <si>
    <t>Tools for Clear Speech</t>
  </si>
  <si>
    <t>IFR Senior Colleges</t>
  </si>
  <si>
    <t>IFR High Schools</t>
  </si>
  <si>
    <t>Technology Fees</t>
  </si>
  <si>
    <t>Adult and Continuing Education</t>
  </si>
  <si>
    <t>Initial Allocation</t>
  </si>
  <si>
    <t>Unassigned</t>
  </si>
  <si>
    <t>Action:</t>
  </si>
  <si>
    <t>2.</t>
  </si>
  <si>
    <t>3.</t>
  </si>
  <si>
    <t xml:space="preserve"> Program    Code</t>
  </si>
  <si>
    <t>Major Purpose Code</t>
  </si>
  <si>
    <t xml:space="preserve">  Funding Source</t>
  </si>
  <si>
    <t xml:space="preserve"> Special Initiatives</t>
  </si>
  <si>
    <t xml:space="preserve"> Operating Unit</t>
  </si>
  <si>
    <t xml:space="preserve"> Fund Code</t>
  </si>
  <si>
    <t>(Tax-Levy, IFR, and Non Tax-Levy)</t>
  </si>
  <si>
    <t>Budget Realignment</t>
  </si>
  <si>
    <t>Permanent Mods</t>
  </si>
  <si>
    <t>Allocation:</t>
  </si>
  <si>
    <t>Account Type</t>
  </si>
  <si>
    <t xml:space="preserve">                                                                                                                                                                                             </t>
  </si>
  <si>
    <t>Total:</t>
  </si>
  <si>
    <t>Business Unit</t>
  </si>
  <si>
    <t>Business Unit:</t>
  </si>
  <si>
    <t>Bar 01</t>
  </si>
  <si>
    <t>Bar 55</t>
  </si>
  <si>
    <t>Bar 04</t>
  </si>
  <si>
    <t>4.</t>
  </si>
  <si>
    <t>5. Select a Division</t>
  </si>
  <si>
    <t xml:space="preserve">6.  Department Description </t>
  </si>
  <si>
    <t>8.  Account
Type</t>
  </si>
  <si>
    <t>9. Increase/
(Decrease)</t>
  </si>
  <si>
    <t>Required for Tax-Levy ONLY</t>
  </si>
  <si>
    <t>Spec. Initiative: Open Education Rsrc.- 116</t>
  </si>
  <si>
    <t>Spec. Initiative: Strategic Investment- 114</t>
  </si>
  <si>
    <t>NA</t>
  </si>
  <si>
    <t>Program: Assessment- 10489</t>
  </si>
  <si>
    <t>Program: Coordinated UGRD Education- 10483</t>
  </si>
  <si>
    <t>Program: Credit Card Fee- 10482</t>
  </si>
  <si>
    <t>Program: Global Initiatives- 10481</t>
  </si>
  <si>
    <t>Program: Human Research Protection- 10487</t>
  </si>
  <si>
    <t>Program: Research Integrity Officer- 10488</t>
  </si>
  <si>
    <t>Program: Vendor Services- 10454</t>
  </si>
  <si>
    <t>Program: Welcome Center- 10486</t>
  </si>
  <si>
    <t>VP-Enrollment Management</t>
  </si>
  <si>
    <t>BAR01</t>
  </si>
  <si>
    <t>3012</t>
  </si>
  <si>
    <t>3017</t>
  </si>
  <si>
    <t>3019</t>
  </si>
  <si>
    <t>4001</t>
  </si>
  <si>
    <t>9999</t>
  </si>
  <si>
    <t>Dean's Office - SPA</t>
  </si>
  <si>
    <t>OCMPA</t>
  </si>
  <si>
    <t>Office of the Registrar</t>
  </si>
  <si>
    <t>VP Information Svcs/Dn Library</t>
  </si>
  <si>
    <t>Student Development/Counseling</t>
  </si>
  <si>
    <t>Sociology and Anthropology</t>
  </si>
  <si>
    <t>Modern Languages &amp; Comp Lit</t>
  </si>
  <si>
    <t>Weissman Graduate Programs</t>
  </si>
  <si>
    <t>N P Loomba Dept of Mgt </t>
  </si>
  <si>
    <t>W. Newman Dept of Real Estate</t>
  </si>
  <si>
    <t>102</t>
  </si>
  <si>
    <t>7. Program, Special Initiative Description, or Funding Source</t>
  </si>
  <si>
    <t>Budget mod form test</t>
  </si>
  <si>
    <t>Jane Deaux</t>
  </si>
  <si>
    <t>All requests will be processed ASAP, and an updated Budget file will be saved in the All-Funds Budget &amp; Budget Information drive at the end of the day.</t>
  </si>
  <si>
    <t>VP Strategic Planning, Assessm</t>
  </si>
  <si>
    <t>Curric. &amp; Teaching</t>
  </si>
  <si>
    <t>English &amp; Speech</t>
  </si>
  <si>
    <t>BASE-Unrestricted</t>
  </si>
  <si>
    <t>INTRA-UNIVERSITY(CUNY Transfers)</t>
  </si>
  <si>
    <t>BASE-Restricted</t>
  </si>
  <si>
    <t>Assmnt, Acred, Inst Effctvness</t>
  </si>
  <si>
    <t>Assc Provost-Teaching&amp;Learning</t>
  </si>
  <si>
    <t xml:space="preserve">Send all Budget Change Requests to:  </t>
  </si>
  <si>
    <t>IFR15004</t>
  </si>
  <si>
    <t>FS not applicable</t>
  </si>
  <si>
    <t>IFR80045</t>
  </si>
  <si>
    <t>IFR80049</t>
  </si>
  <si>
    <t>IFR65011</t>
  </si>
  <si>
    <t>IFR65146</t>
  </si>
  <si>
    <t>IFR80073</t>
  </si>
  <si>
    <t>IFR60021</t>
  </si>
  <si>
    <t>IFR10195</t>
  </si>
  <si>
    <t>IFR10208</t>
  </si>
  <si>
    <t>IFR10381</t>
  </si>
  <si>
    <t>IFR80101</t>
  </si>
  <si>
    <t>IFR80048</t>
  </si>
  <si>
    <t>IFR80274</t>
  </si>
  <si>
    <t>IFR70054</t>
  </si>
  <si>
    <t>IFR60195</t>
  </si>
  <si>
    <t>IFR10221</t>
  </si>
  <si>
    <t>IFR10148</t>
  </si>
  <si>
    <t>Tax Levy10377</t>
  </si>
  <si>
    <t>Tax Levy60024</t>
  </si>
  <si>
    <t>Tax Levy60083</t>
  </si>
  <si>
    <t>Tax Levy60196</t>
  </si>
  <si>
    <t>Tax Levy65017</t>
  </si>
  <si>
    <t>Tax Levy65054</t>
  </si>
  <si>
    <t>Tax Levy70001</t>
  </si>
  <si>
    <t>Tax Levy70062</t>
  </si>
  <si>
    <t>Tax Levy80170</t>
  </si>
  <si>
    <t>Tax Levy80188</t>
  </si>
  <si>
    <t>Tax Levy80259</t>
  </si>
  <si>
    <t>Tax Levy80522</t>
  </si>
  <si>
    <t>Tax Levy10103</t>
  </si>
  <si>
    <t>Tax Levy70027</t>
  </si>
  <si>
    <t>Tax Levy10250</t>
  </si>
  <si>
    <t>Tax Levy10405</t>
  </si>
  <si>
    <t>Tax Levy60203</t>
  </si>
  <si>
    <t>Tax Levy75071</t>
  </si>
  <si>
    <t>Tax Levy80070</t>
  </si>
  <si>
    <t>Tax Levy80250</t>
  </si>
  <si>
    <t>Tax Levy80002</t>
  </si>
  <si>
    <t>Tax Levy80037</t>
  </si>
  <si>
    <t>Tax Levy80042</t>
  </si>
  <si>
    <t>Tax Levy80045</t>
  </si>
  <si>
    <t>Tax Levy80048</t>
  </si>
  <si>
    <t>Tax Levy80049</t>
  </si>
  <si>
    <t>Tax Levy80054</t>
  </si>
  <si>
    <t>Tax Levy80149</t>
  </si>
  <si>
    <t>Tax Levy80174</t>
  </si>
  <si>
    <t>Tax Levy80203</t>
  </si>
  <si>
    <t>Tax Levy80264</t>
  </si>
  <si>
    <t>Tax Levy80274</t>
  </si>
  <si>
    <t>Tax Levy80299</t>
  </si>
  <si>
    <t>Tax Levy80069</t>
  </si>
  <si>
    <t>Tax Levy10393</t>
  </si>
  <si>
    <t>Tax Levy65100</t>
  </si>
  <si>
    <t>Tax Levy75001</t>
  </si>
  <si>
    <t>Tax Levy75002</t>
  </si>
  <si>
    <t>Tax Levy75037</t>
  </si>
  <si>
    <t>Tax Levy75065</t>
  </si>
  <si>
    <t>Tax Levy75078</t>
  </si>
  <si>
    <t>Tax Levy80268</t>
  </si>
  <si>
    <t>Tax Levy70054</t>
  </si>
  <si>
    <t>Tax Levy80022</t>
  </si>
  <si>
    <t>Tax Levy80073</t>
  </si>
  <si>
    <t>Tax Levy80185</t>
  </si>
  <si>
    <t>Tax Levy10071</t>
  </si>
  <si>
    <t>Tax Levy10134</t>
  </si>
  <si>
    <t>Tax Levy60021</t>
  </si>
  <si>
    <t>Tax Levy75012</t>
  </si>
  <si>
    <t>Tax Levy75022</t>
  </si>
  <si>
    <t>Tax Levy75056</t>
  </si>
  <si>
    <t>Tax Levy75060</t>
  </si>
  <si>
    <t>Tax Levy75070</t>
  </si>
  <si>
    <t>Tax Levy75126</t>
  </si>
  <si>
    <t>Tax Levy10014</t>
  </si>
  <si>
    <t>Tax Levy10060</t>
  </si>
  <si>
    <t>Tax Levy10105</t>
  </si>
  <si>
    <t>Tax Levy10115</t>
  </si>
  <si>
    <t>Tax Levy10148</t>
  </si>
  <si>
    <t>Tax Levy10172</t>
  </si>
  <si>
    <t>Tax Levy10195</t>
  </si>
  <si>
    <t>Tax Levy10204</t>
  </si>
  <si>
    <t>Tax Levy10208</t>
  </si>
  <si>
    <t>Tax Levy10221</t>
  </si>
  <si>
    <t>Tax Levy10236</t>
  </si>
  <si>
    <t>Tax Levy10245</t>
  </si>
  <si>
    <t>Tax Levy10402</t>
  </si>
  <si>
    <t>Tax Levy60023</t>
  </si>
  <si>
    <t>Tax Levy65009</t>
  </si>
  <si>
    <t>Tax Levy75073</t>
  </si>
  <si>
    <t>Tax Levy80109</t>
  </si>
  <si>
    <t>Tax Levy10005</t>
  </si>
  <si>
    <t>Tax Levy10088</t>
  </si>
  <si>
    <t>Tax Levy10181</t>
  </si>
  <si>
    <t>Tax Levy10190</t>
  </si>
  <si>
    <t>Tax Levy10192</t>
  </si>
  <si>
    <t>Tax Levy10256</t>
  </si>
  <si>
    <t>Tax Levy10291</t>
  </si>
  <si>
    <t>Tax Levy10381</t>
  </si>
  <si>
    <t>Tax Levy60074</t>
  </si>
  <si>
    <t>Tax Levy60195</t>
  </si>
  <si>
    <t>Tax Levy60197</t>
  </si>
  <si>
    <t>Tax Levy60198</t>
  </si>
  <si>
    <t>Tax Levy60199</t>
  </si>
  <si>
    <t>Tax Levy60200</t>
  </si>
  <si>
    <t>Tax Levy65040</t>
  </si>
  <si>
    <t xml:space="preserve"> Exe &amp; Global Zicklin (30-25)</t>
  </si>
  <si>
    <t>Tax Levy75018</t>
  </si>
  <si>
    <t>Tax Levy75023</t>
  </si>
  <si>
    <t>Tax Levy75055</t>
  </si>
  <si>
    <t>Tax Levy80101</t>
  </si>
  <si>
    <t> Tutor Corp</t>
  </si>
  <si>
    <t>Academic Affairs Initiatives </t>
  </si>
  <si>
    <t>Tax Levy15004</t>
  </si>
  <si>
    <t>Data.Ledger</t>
  </si>
  <si>
    <t>Data.Fund</t>
  </si>
  <si>
    <t>Data.Business Unit</t>
  </si>
  <si>
    <t>Data.use for Vlookup Division</t>
  </si>
  <si>
    <t>Data.CUNYFIRST GL Dept Code</t>
  </si>
  <si>
    <t>Data.CUNYFIRST GL Dept. Description                     (University Shared)</t>
  </si>
  <si>
    <t>Data.Division</t>
  </si>
  <si>
    <t>Data.CUNYFIRST GL Dept Code2</t>
  </si>
  <si>
    <t>Data.CUNYFIRST GL Dept. Description                     (University Shared)3</t>
  </si>
  <si>
    <t>Data.CUNYFIRST HCM Dept Code</t>
  </si>
  <si>
    <t>Data.CUNYFIRST HCM Dept Description</t>
  </si>
  <si>
    <t>Data.Major Purpose</t>
  </si>
  <si>
    <t>Data.Major Purpose Descr</t>
  </si>
  <si>
    <t>Data.Opearting Unit Descr</t>
  </si>
  <si>
    <t xml:space="preserve">Data.Operating Unit </t>
  </si>
  <si>
    <t>Data.Program Code Descr</t>
  </si>
  <si>
    <t xml:space="preserve">Data.Program </t>
  </si>
  <si>
    <t>Data.Funding Source Descr</t>
  </si>
  <si>
    <t>Data.Funding Source</t>
  </si>
  <si>
    <t>Data. Special Initiatives Descr</t>
  </si>
  <si>
    <t xml:space="preserve">Data.Special Initiatives </t>
  </si>
  <si>
    <t>Column1</t>
  </si>
  <si>
    <t>IFR\Acad Aff</t>
  </si>
  <si>
    <t>IFR\VPAF</t>
  </si>
  <si>
    <t>IFR\VPEM</t>
  </si>
  <si>
    <t>IFR\VPISD</t>
  </si>
  <si>
    <t>IFR\VPSA</t>
  </si>
  <si>
    <t>IFR\WSAS</t>
  </si>
  <si>
    <t>IFR\ZSB</t>
  </si>
  <si>
    <t>Tax Levy\Acad Aff</t>
  </si>
  <si>
    <t>Tax Levy\MSPIA</t>
  </si>
  <si>
    <t>Tax Levy\OCM</t>
  </si>
  <si>
    <t>Tax Levy\President</t>
  </si>
  <si>
    <t>Tax Levy\VPAF</t>
  </si>
  <si>
    <t>Tax Levy\VPCA</t>
  </si>
  <si>
    <t>Tax Levy\VPEM</t>
  </si>
  <si>
    <t>Tax Levy\VPISD</t>
  </si>
  <si>
    <t>Tax Levy\VPSA</t>
  </si>
  <si>
    <t>Tax Levy\WSAS</t>
  </si>
  <si>
    <t>Tax Levy\ZSB</t>
  </si>
  <si>
    <t>15004</t>
  </si>
  <si>
    <t>80045</t>
  </si>
  <si>
    <t>80049</t>
  </si>
  <si>
    <t>65011</t>
  </si>
  <si>
    <t>65146</t>
  </si>
  <si>
    <t>80073</t>
  </si>
  <si>
    <t>60021</t>
  </si>
  <si>
    <t>75012</t>
  </si>
  <si>
    <t>10195</t>
  </si>
  <si>
    <t>10208</t>
  </si>
  <si>
    <t>10381</t>
  </si>
  <si>
    <t>80101</t>
  </si>
  <si>
    <t>80048</t>
  </si>
  <si>
    <t>80274</t>
  </si>
  <si>
    <t>70054</t>
  </si>
  <si>
    <t>60195</t>
  </si>
  <si>
    <t>10221</t>
  </si>
  <si>
    <t>10148</t>
  </si>
  <si>
    <t>10377</t>
  </si>
  <si>
    <t>60024</t>
  </si>
  <si>
    <t>60083</t>
  </si>
  <si>
    <t>60196</t>
  </si>
  <si>
    <t>65017</t>
  </si>
  <si>
    <t>65054</t>
  </si>
  <si>
    <t>70001</t>
  </si>
  <si>
    <t>70062</t>
  </si>
  <si>
    <t>80170</t>
  </si>
  <si>
    <t>80188</t>
  </si>
  <si>
    <t>80259</t>
  </si>
  <si>
    <t>80522</t>
  </si>
  <si>
    <t>10103</t>
  </si>
  <si>
    <t>70027</t>
  </si>
  <si>
    <t>10250</t>
  </si>
  <si>
    <t>10405</t>
  </si>
  <si>
    <t>60203</t>
  </si>
  <si>
    <t>75071</t>
  </si>
  <si>
    <t>80070</t>
  </si>
  <si>
    <t>80250</t>
  </si>
  <si>
    <t>80002</t>
  </si>
  <si>
    <t>80037</t>
  </si>
  <si>
    <t>80042</t>
  </si>
  <si>
    <t>80054</t>
  </si>
  <si>
    <t>80149</t>
  </si>
  <si>
    <t>80174</t>
  </si>
  <si>
    <t>80203</t>
  </si>
  <si>
    <t>80264</t>
  </si>
  <si>
    <t>80299</t>
  </si>
  <si>
    <t>80069</t>
  </si>
  <si>
    <t>10393</t>
  </si>
  <si>
    <t>65100</t>
  </si>
  <si>
    <t>75001</t>
  </si>
  <si>
    <t>75002</t>
  </si>
  <si>
    <t>75037</t>
  </si>
  <si>
    <t>75065</t>
  </si>
  <si>
    <t>75078</t>
  </si>
  <si>
    <t>80268</t>
  </si>
  <si>
    <t>80022</t>
  </si>
  <si>
    <t>80185</t>
  </si>
  <si>
    <t>10071</t>
  </si>
  <si>
    <t>10134</t>
  </si>
  <si>
    <t>75022</t>
  </si>
  <si>
    <t>75056</t>
  </si>
  <si>
    <t>75060</t>
  </si>
  <si>
    <t>75070</t>
  </si>
  <si>
    <t>75126</t>
  </si>
  <si>
    <t>10014</t>
  </si>
  <si>
    <t>10060</t>
  </si>
  <si>
    <t>10105</t>
  </si>
  <si>
    <t>10115</t>
  </si>
  <si>
    <t>10172</t>
  </si>
  <si>
    <t>10204</t>
  </si>
  <si>
    <t>10236</t>
  </si>
  <si>
    <t>10245</t>
  </si>
  <si>
    <t>10402</t>
  </si>
  <si>
    <t>60023</t>
  </si>
  <si>
    <t>65009</t>
  </si>
  <si>
    <t>75073</t>
  </si>
  <si>
    <t>80109</t>
  </si>
  <si>
    <t>10005</t>
  </si>
  <si>
    <t>10088</t>
  </si>
  <si>
    <t>10181</t>
  </si>
  <si>
    <t>10190</t>
  </si>
  <si>
    <t>10192</t>
  </si>
  <si>
    <t>10256</t>
  </si>
  <si>
    <t>10291</t>
  </si>
  <si>
    <t>60074</t>
  </si>
  <si>
    <t>60197</t>
  </si>
  <si>
    <t>60198</t>
  </si>
  <si>
    <t>60199</t>
  </si>
  <si>
    <t>60200</t>
  </si>
  <si>
    <t>65040</t>
  </si>
  <si>
    <t>75018</t>
  </si>
  <si>
    <t>75023</t>
  </si>
  <si>
    <t>75055</t>
  </si>
  <si>
    <t xml:space="preserve">  FY23 BUDGET CHANGE REQUEST</t>
  </si>
  <si>
    <t>Education Service Admin</t>
  </si>
  <si>
    <t>Digital Learning Hub</t>
  </si>
  <si>
    <t>70033</t>
  </si>
  <si>
    <t>Tax Levy70033</t>
  </si>
  <si>
    <t>NYC Agency Programs</t>
  </si>
  <si>
    <t xml:space="preserve">WSAS </t>
  </si>
  <si>
    <t>Name</t>
  </si>
  <si>
    <t>BudgetTree</t>
  </si>
  <si>
    <t>11</t>
  </si>
  <si>
    <t>100</t>
  </si>
  <si>
    <t>99999</t>
  </si>
  <si>
    <t>999999</t>
  </si>
  <si>
    <t>355</t>
  </si>
  <si>
    <t>400</t>
  </si>
  <si>
    <t>300</t>
  </si>
  <si>
    <t>101</t>
  </si>
  <si>
    <t>200</t>
  </si>
  <si>
    <t>350</t>
  </si>
  <si>
    <t>251</t>
  </si>
  <si>
    <t>10</t>
  </si>
  <si>
    <t>10454</t>
  </si>
  <si>
    <t>403</t>
  </si>
  <si>
    <t>301</t>
  </si>
  <si>
    <t>10486</t>
  </si>
  <si>
    <t>150</t>
  </si>
  <si>
    <t>302500</t>
  </si>
  <si>
    <t>30040</t>
  </si>
  <si>
    <t>10576</t>
  </si>
  <si>
    <t>250</t>
  </si>
  <si>
    <t>40360</t>
  </si>
  <si>
    <t>303000</t>
  </si>
  <si>
    <t xml:space="preserve">Tax Levy\WSAS </t>
  </si>
  <si>
    <t>Program, Spec Init, Fnd Src, OU Description</t>
  </si>
  <si>
    <t>Program, Spec Init, Fnd Src, OU Codes</t>
  </si>
  <si>
    <t>7. Program, Special Initiative, Operating Unit, or Funding Source Description</t>
  </si>
  <si>
    <t>40300</t>
  </si>
  <si>
    <t>40305</t>
  </si>
  <si>
    <t>40308</t>
  </si>
  <si>
    <t>Exe MS Ind &amp; Org Psychology</t>
  </si>
  <si>
    <t>Executive MBA</t>
  </si>
  <si>
    <t>Executive Business DPS</t>
  </si>
  <si>
    <t>Executive MS HR Management</t>
  </si>
  <si>
    <t>Program: NYC Agency Programs- 10576</t>
  </si>
  <si>
    <t>Program: Exe MS Ind &amp; Org Psychology- 40360</t>
  </si>
  <si>
    <t>Type</t>
  </si>
  <si>
    <t>Code Descriptions</t>
  </si>
  <si>
    <t>Operating Unit</t>
  </si>
  <si>
    <t>Spec. Initiative</t>
  </si>
  <si>
    <t>Program</t>
  </si>
  <si>
    <t>Program: Plaza Operations- 10491</t>
  </si>
  <si>
    <t>Plaza Operations</t>
  </si>
  <si>
    <t>Program: Executive MBA- 40300</t>
  </si>
  <si>
    <t>Program: Executive Business DPS- 40305</t>
  </si>
  <si>
    <t>Program: Executive MS HR Management- 40308</t>
  </si>
  <si>
    <t>Funding Src</t>
  </si>
  <si>
    <t>Operating Unit: High School- 3017</t>
  </si>
  <si>
    <t>High School</t>
  </si>
  <si>
    <t>Spec. Initiative: Black Male Initiative- 102</t>
  </si>
  <si>
    <t>Program: Tutor Corp- 30040</t>
  </si>
  <si>
    <t>Tutor Corp</t>
  </si>
  <si>
    <t>Program: College Visits/Explorers- 30038</t>
  </si>
  <si>
    <t>College Visits/Explorers</t>
  </si>
  <si>
    <t>Assessment</t>
  </si>
  <si>
    <t>Coordinated UGRD Education</t>
  </si>
  <si>
    <t>Credit Card Fee</t>
  </si>
  <si>
    <t>Global Initiatives</t>
  </si>
  <si>
    <t>Human Research Protection</t>
  </si>
  <si>
    <t>Program: Membership Dues- 10310</t>
  </si>
  <si>
    <t>Membership Dues</t>
  </si>
  <si>
    <t>Research Integrity Officer</t>
  </si>
  <si>
    <t>Welcome Center</t>
  </si>
  <si>
    <t>Program: Electric Shop- 80087</t>
  </si>
  <si>
    <t>Electric Shop</t>
  </si>
  <si>
    <t>Program: Grainger- 80092</t>
  </si>
  <si>
    <t>Grainger</t>
  </si>
  <si>
    <t>Program: COVID- 80431</t>
  </si>
  <si>
    <t>COVID</t>
  </si>
  <si>
    <t>Open Education Rsrc.</t>
  </si>
  <si>
    <t>Strategic Investment</t>
  </si>
  <si>
    <t>Funding Src: Excellence Fees- 801066</t>
  </si>
  <si>
    <t>Excellence Fees</t>
  </si>
  <si>
    <t>Funding Src: Exe &amp; Global Zicklin- 302500</t>
  </si>
  <si>
    <t>Exe &amp; Global Zicklin</t>
  </si>
  <si>
    <t>Revised Date: 10/18/2022</t>
  </si>
  <si>
    <t>Operating Unit: Adult and Continuing Education- 4001</t>
  </si>
  <si>
    <t>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</si>
</sst>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3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10"/>
      <name val="Comic Sans MS"/>
      <family val="4"/>
    </font>
    <font>
      <b/>
      <sz val="10"/>
      <name val="Arial"/>
      <family val="2"/>
    </font>
    <font>
      <b/>
      <sz val="9"/>
      <name val="Arial"/>
      <family val="2"/>
    </font>
    <font>
      <b/>
      <i/>
      <sz val="11"/>
      <color rgb="FF548DD4"/>
      <name val="Calibri"/>
      <family val="2"/>
    </font>
    <font>
      <b/>
      <i/>
      <u/>
      <sz val="11"/>
      <color rgb="FF548DD4"/>
      <name val="Calibri"/>
      <family val="2"/>
    </font>
    <font>
      <sz val="9"/>
      <name val="Comic Sans MS"/>
      <family val="4"/>
    </font>
    <font>
      <sz val="10.5"/>
      <name val="Calibri"/>
      <family val="2"/>
      <scheme val="minor"/>
    </font>
    <font>
      <b/>
      <sz val="10.5"/>
      <name val="Arial"/>
      <family val="2"/>
    </font>
    <font>
      <b/>
      <sz val="11"/>
      <name val="Times New Roman"/>
      <family val="1"/>
    </font>
    <font>
      <u val="singleAccounting"/>
      <sz val="10"/>
      <name val="Arial"/>
      <family val="2"/>
    </font>
    <font>
      <sz val="11"/>
      <name val="Calibri"/>
      <family val="2"/>
    </font>
    <font>
      <sz val="14"/>
      <name val="Times New Roman"/>
      <family val="1"/>
    </font>
    <font>
      <b/>
      <i/>
      <sz val="14"/>
      <name val="Times New Roman"/>
      <family val="1"/>
    </font>
    <font>
      <b/>
      <sz val="18"/>
      <name val="Times New Roman"/>
      <family val="1"/>
    </font>
    <font>
      <b/>
      <i/>
      <sz val="11"/>
      <name val="Calibri"/>
      <family val="2"/>
    </font>
    <font>
      <b/>
      <i/>
      <u/>
      <sz val="11"/>
      <name val="Calibri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.5"/>
      <name val="Calibri"/>
      <family val="2"/>
      <scheme val="minor"/>
    </font>
    <font>
      <sz val="10"/>
      <name val="Arial"/>
      <family val="2"/>
    </font>
    <font>
      <b/>
      <u/>
      <sz val="10"/>
      <color theme="1"/>
      <name val="Arial"/>
      <family val="2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20"/>
      <name val="Times New Roman"/>
      <family val="1"/>
    </font>
    <font>
      <b/>
      <i/>
      <sz val="20"/>
      <name val="Times New Roman"/>
      <family val="1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FF0000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5" tint="0.39997558519241921"/>
        <bgColor indexed="9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26" fillId="0" borderId="0" applyNumberFormat="0" applyFill="0" applyBorder="0" applyAlignment="0" applyProtection="0"/>
    <xf numFmtId="0" fontId="5" fillId="0" borderId="0"/>
    <xf numFmtId="0" fontId="30" fillId="0" borderId="0"/>
    <xf numFmtId="0" fontId="4" fillId="0" borderId="0"/>
    <xf numFmtId="0" fontId="3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</cellStyleXfs>
  <cellXfs count="182">
    <xf numFmtId="0" fontId="0" fillId="0" borderId="0" xfId="0"/>
    <xf numFmtId="165" fontId="18" fillId="2" borderId="0" xfId="1" applyNumberFormat="1" applyFont="1" applyFill="1" applyBorder="1" applyAlignment="1" applyProtection="1">
      <alignment horizontal="left" indent="4"/>
      <protection locked="0"/>
    </xf>
    <xf numFmtId="165" fontId="18" fillId="3" borderId="3" xfId="1" applyNumberFormat="1" applyFont="1" applyFill="1" applyBorder="1" applyAlignment="1" applyProtection="1">
      <alignment horizontal="left"/>
      <protection locked="0"/>
    </xf>
    <xf numFmtId="165" fontId="18" fillId="0" borderId="3" xfId="1" applyNumberFormat="1" applyFont="1" applyFill="1" applyBorder="1" applyAlignment="1" applyProtection="1">
      <alignment horizontal="left" vertical="center" wrapText="1"/>
      <protection locked="0"/>
    </xf>
    <xf numFmtId="165" fontId="18" fillId="9" borderId="0" xfId="1" applyNumberFormat="1" applyFont="1" applyFill="1" applyBorder="1" applyAlignment="1" applyProtection="1">
      <alignment horizontal="left"/>
      <protection locked="0"/>
    </xf>
    <xf numFmtId="165" fontId="11" fillId="9" borderId="2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24" fillId="11" borderId="8" xfId="0" applyFont="1" applyFill="1" applyBorder="1" applyAlignment="1" applyProtection="1">
      <alignment vertical="center"/>
      <protection locked="0"/>
    </xf>
    <xf numFmtId="0" fontId="0" fillId="10" borderId="8" xfId="0" applyFill="1" applyBorder="1" applyProtection="1">
      <protection locked="0"/>
    </xf>
    <xf numFmtId="0" fontId="26" fillId="11" borderId="8" xfId="5" applyFill="1" applyBorder="1" applyAlignment="1" applyProtection="1">
      <alignment horizontal="center" vertical="center"/>
      <protection locked="0"/>
    </xf>
    <xf numFmtId="0" fontId="25" fillId="11" borderId="8" xfId="0" applyFont="1" applyFill="1" applyBorder="1" applyAlignment="1" applyProtection="1">
      <alignment horizontal="center" vertical="center"/>
      <protection locked="0"/>
    </xf>
    <xf numFmtId="0" fontId="24" fillId="11" borderId="7" xfId="0" applyFont="1" applyFill="1" applyBorder="1" applyAlignment="1" applyProtection="1">
      <alignment vertical="center"/>
      <protection locked="0"/>
    </xf>
    <xf numFmtId="0" fontId="0" fillId="5" borderId="0" xfId="0" applyFill="1" applyProtection="1">
      <protection locked="0"/>
    </xf>
    <xf numFmtId="0" fontId="17" fillId="5" borderId="0" xfId="0" applyFont="1" applyFill="1" applyBorder="1" applyAlignment="1" applyProtection="1">
      <alignment horizontal="center"/>
      <protection locked="0"/>
    </xf>
    <xf numFmtId="0" fontId="0" fillId="5" borderId="0" xfId="0" applyFill="1" applyBorder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5" fillId="10" borderId="5" xfId="0" applyFont="1" applyFill="1" applyBorder="1" applyProtection="1">
      <protection locked="0"/>
    </xf>
    <xf numFmtId="0" fontId="24" fillId="11" borderId="5" xfId="0" applyFont="1" applyFill="1" applyBorder="1" applyAlignment="1" applyProtection="1">
      <alignment vertical="center"/>
      <protection locked="0"/>
    </xf>
    <xf numFmtId="0" fontId="10" fillId="10" borderId="5" xfId="0" applyFont="1" applyFill="1" applyBorder="1" applyProtection="1">
      <protection locked="0"/>
    </xf>
    <xf numFmtId="0" fontId="5" fillId="11" borderId="5" xfId="0" applyFont="1" applyFill="1" applyBorder="1" applyProtection="1">
      <protection locked="0"/>
    </xf>
    <xf numFmtId="0" fontId="5" fillId="10" borderId="4" xfId="0" applyFont="1" applyFill="1" applyBorder="1" applyProtection="1">
      <protection locked="0"/>
    </xf>
    <xf numFmtId="0" fontId="16" fillId="5" borderId="0" xfId="0" applyFont="1" applyFill="1" applyBorder="1" applyAlignment="1" applyProtection="1">
      <alignment vertical="top" wrapText="1"/>
      <protection locked="0"/>
    </xf>
    <xf numFmtId="0" fontId="0" fillId="5" borderId="0" xfId="0" applyFill="1" applyBorder="1" applyAlignment="1" applyProtection="1">
      <protection locked="0"/>
    </xf>
    <xf numFmtId="0" fontId="0" fillId="6" borderId="0" xfId="0" applyFill="1" applyBorder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Fill="1" applyAlignment="1" applyProtection="1">
      <protection locked="0"/>
    </xf>
    <xf numFmtId="0" fontId="0" fillId="5" borderId="0" xfId="0" applyFill="1" applyAlignment="1" applyProtection="1">
      <protection locked="0"/>
    </xf>
    <xf numFmtId="0" fontId="29" fillId="5" borderId="0" xfId="0" applyFont="1" applyFill="1" applyBorder="1" applyAlignment="1" applyProtection="1">
      <protection locked="0"/>
    </xf>
    <xf numFmtId="0" fontId="12" fillId="0" borderId="0" xfId="0" applyFont="1" applyBorder="1" applyProtection="1">
      <protection locked="0"/>
    </xf>
    <xf numFmtId="0" fontId="12" fillId="13" borderId="0" xfId="0" applyFont="1" applyFill="1" applyBorder="1" applyProtection="1">
      <protection locked="0"/>
    </xf>
    <xf numFmtId="0" fontId="12" fillId="13" borderId="0" xfId="0" applyFont="1" applyFill="1" applyBorder="1" applyAlignment="1" applyProtection="1">
      <alignment wrapText="1"/>
      <protection locked="0"/>
    </xf>
    <xf numFmtId="164" fontId="12" fillId="0" borderId="0" xfId="0" applyNumberFormat="1" applyFont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6" fillId="13" borderId="0" xfId="0" applyFont="1" applyFill="1" applyBorder="1" applyProtection="1">
      <protection locked="0"/>
    </xf>
    <xf numFmtId="164" fontId="6" fillId="0" borderId="0" xfId="0" applyNumberFormat="1" applyFont="1" applyBorder="1" applyProtection="1">
      <protection locked="0"/>
    </xf>
    <xf numFmtId="165" fontId="22" fillId="3" borderId="0" xfId="1" applyNumberFormat="1" applyFont="1" applyFill="1" applyBorder="1" applyAlignment="1" applyProtection="1">
      <alignment horizontal="center"/>
      <protection locked="0"/>
    </xf>
    <xf numFmtId="165" fontId="22" fillId="5" borderId="0" xfId="1" applyNumberFormat="1" applyFont="1" applyFill="1" applyBorder="1" applyAlignment="1" applyProtection="1">
      <alignment horizontal="center"/>
      <protection locked="0"/>
    </xf>
    <xf numFmtId="0" fontId="16" fillId="2" borderId="0" xfId="0" applyFon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6" fillId="12" borderId="0" xfId="0" applyFont="1" applyFill="1" applyBorder="1" applyProtection="1">
      <protection locked="0"/>
    </xf>
    <xf numFmtId="0" fontId="6" fillId="13" borderId="0" xfId="0" applyFont="1" applyFill="1" applyProtection="1">
      <protection locked="0"/>
    </xf>
    <xf numFmtId="0" fontId="6" fillId="3" borderId="0" xfId="0" applyFont="1" applyFill="1" applyBorder="1" applyProtection="1">
      <protection locked="0"/>
    </xf>
    <xf numFmtId="0" fontId="0" fillId="3" borderId="0" xfId="0" applyFill="1" applyProtection="1">
      <protection locked="0"/>
    </xf>
    <xf numFmtId="0" fontId="0" fillId="5" borderId="0" xfId="0" applyFill="1" applyBorder="1" applyProtection="1">
      <protection locked="0"/>
    </xf>
    <xf numFmtId="0" fontId="10" fillId="5" borderId="0" xfId="0" applyFont="1" applyFill="1" applyBorder="1" applyProtection="1">
      <protection locked="0"/>
    </xf>
    <xf numFmtId="0" fontId="10" fillId="6" borderId="0" xfId="0" applyFont="1" applyFill="1" applyBorder="1" applyProtection="1">
      <protection locked="0"/>
    </xf>
    <xf numFmtId="0" fontId="20" fillId="0" borderId="0" xfId="0" applyFont="1" applyFill="1" applyBorder="1" applyAlignment="1" applyProtection="1">
      <alignment horizontal="center" wrapText="1"/>
      <protection locked="0"/>
    </xf>
    <xf numFmtId="0" fontId="16" fillId="6" borderId="0" xfId="0" applyFont="1" applyFill="1" applyBorder="1" applyProtection="1"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Fill="1" applyBorder="1" applyProtection="1">
      <protection locked="0"/>
    </xf>
    <xf numFmtId="49" fontId="11" fillId="2" borderId="3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 applyProtection="1">
      <protection locked="0"/>
    </xf>
    <xf numFmtId="0" fontId="11" fillId="2" borderId="0" xfId="0" applyFont="1" applyFill="1" applyAlignment="1" applyProtection="1">
      <alignment horizontal="right"/>
      <protection locked="0"/>
    </xf>
    <xf numFmtId="0" fontId="5" fillId="2" borderId="3" xfId="0" applyFont="1" applyFill="1" applyBorder="1" applyProtection="1">
      <protection locked="0"/>
    </xf>
    <xf numFmtId="0" fontId="0" fillId="0" borderId="0" xfId="0" applyFill="1" applyProtection="1">
      <protection locked="0"/>
    </xf>
    <xf numFmtId="49" fontId="11" fillId="0" borderId="3" xfId="0" applyNumberFormat="1" applyFont="1" applyFill="1" applyBorder="1" applyProtection="1">
      <protection locked="0"/>
    </xf>
    <xf numFmtId="14" fontId="5" fillId="0" borderId="3" xfId="0" applyNumberFormat="1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0" fontId="16" fillId="5" borderId="0" xfId="0" applyFont="1" applyFill="1" applyBorder="1" applyAlignment="1" applyProtection="1">
      <alignment horizontal="left"/>
      <protection locked="0"/>
    </xf>
    <xf numFmtId="0" fontId="19" fillId="5" borderId="0" xfId="0" applyFont="1" applyFill="1" applyBorder="1" applyAlignment="1" applyProtection="1">
      <alignment horizontal="center"/>
      <protection locked="0"/>
    </xf>
    <xf numFmtId="0" fontId="5" fillId="5" borderId="0" xfId="0" applyFont="1" applyFill="1" applyBorder="1" applyAlignment="1" applyProtection="1">
      <alignment horizontal="left" wrapText="1"/>
      <protection locked="0"/>
    </xf>
    <xf numFmtId="0" fontId="6" fillId="12" borderId="0" xfId="0" applyFont="1" applyFill="1" applyBorder="1" applyAlignment="1" applyProtection="1">
      <protection locked="0"/>
    </xf>
    <xf numFmtId="0" fontId="10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49" fontId="5" fillId="2" borderId="0" xfId="0" applyNumberFormat="1" applyFont="1" applyFill="1" applyBorder="1" applyProtection="1">
      <protection locked="0"/>
    </xf>
    <xf numFmtId="0" fontId="5" fillId="3" borderId="0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0" fontId="11" fillId="2" borderId="0" xfId="0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11" fillId="7" borderId="3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1" fillId="7" borderId="1" xfId="0" applyFont="1" applyFill="1" applyBorder="1" applyAlignment="1" applyProtection="1">
      <alignment horizontal="center" vertical="center" wrapText="1"/>
      <protection locked="0"/>
    </xf>
    <xf numFmtId="0" fontId="11" fillId="9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protection locked="0"/>
    </xf>
    <xf numFmtId="0" fontId="5" fillId="8" borderId="0" xfId="0" applyFont="1" applyFill="1" applyProtection="1">
      <protection locked="0"/>
    </xf>
    <xf numFmtId="0" fontId="12" fillId="2" borderId="3" xfId="0" applyFont="1" applyFill="1" applyBorder="1" applyAlignment="1" applyProtection="1">
      <protection locked="0"/>
    </xf>
    <xf numFmtId="0" fontId="10" fillId="2" borderId="3" xfId="0" applyFont="1" applyFill="1" applyBorder="1" applyProtection="1">
      <protection locked="0"/>
    </xf>
    <xf numFmtId="0" fontId="15" fillId="2" borderId="3" xfId="0" applyFont="1" applyFill="1" applyBorder="1" applyAlignment="1" applyProtection="1">
      <alignment wrapText="1"/>
      <protection locked="0"/>
    </xf>
    <xf numFmtId="0" fontId="15" fillId="2" borderId="0" xfId="0" applyFont="1" applyFill="1" applyBorder="1" applyAlignment="1" applyProtection="1">
      <alignment wrapText="1"/>
      <protection locked="0"/>
    </xf>
    <xf numFmtId="0" fontId="16" fillId="5" borderId="0" xfId="0" applyFont="1" applyFill="1" applyBorder="1" applyAlignment="1" applyProtection="1">
      <protection locked="0"/>
    </xf>
    <xf numFmtId="0" fontId="12" fillId="0" borderId="3" xfId="0" applyFont="1" applyFill="1" applyBorder="1" applyAlignment="1" applyProtection="1">
      <protection locked="0"/>
    </xf>
    <xf numFmtId="0" fontId="5" fillId="5" borderId="0" xfId="0" applyFont="1" applyFill="1" applyBorder="1" applyAlignment="1" applyProtection="1">
      <alignment horizontal="left"/>
      <protection locked="0"/>
    </xf>
    <xf numFmtId="0" fontId="6" fillId="3" borderId="0" xfId="0" applyFont="1" applyFill="1" applyProtection="1">
      <protection locked="0"/>
    </xf>
    <xf numFmtId="0" fontId="5" fillId="3" borderId="0" xfId="0" applyFont="1" applyFill="1" applyProtection="1">
      <protection locked="0"/>
    </xf>
    <xf numFmtId="37" fontId="0" fillId="2" borderId="0" xfId="0" applyNumberFormat="1" applyFill="1" applyProtection="1"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13" fillId="5" borderId="0" xfId="0" applyFont="1" applyFill="1" applyBorder="1" applyAlignment="1" applyProtection="1">
      <alignment vertical="center"/>
      <protection locked="0"/>
    </xf>
    <xf numFmtId="0" fontId="13" fillId="5" borderId="0" xfId="0" applyFont="1" applyFill="1" applyAlignment="1" applyProtection="1">
      <alignment vertical="center"/>
      <protection locked="0"/>
    </xf>
    <xf numFmtId="0" fontId="8" fillId="3" borderId="0" xfId="0" applyFont="1" applyFill="1" applyProtection="1">
      <protection locked="0"/>
    </xf>
    <xf numFmtId="0" fontId="6" fillId="6" borderId="0" xfId="0" applyFont="1" applyFill="1" applyBorder="1" applyProtection="1">
      <protection locked="0"/>
    </xf>
    <xf numFmtId="0" fontId="8" fillId="5" borderId="0" xfId="0" applyFont="1" applyFill="1" applyProtection="1">
      <protection locked="0"/>
    </xf>
    <xf numFmtId="0" fontId="12" fillId="5" borderId="0" xfId="0" applyFont="1" applyFill="1" applyBorder="1" applyProtection="1">
      <protection locked="0"/>
    </xf>
    <xf numFmtId="0" fontId="8" fillId="5" borderId="0" xfId="0" applyFont="1" applyFill="1" applyBorder="1" applyProtection="1">
      <protection locked="0"/>
    </xf>
    <xf numFmtId="0" fontId="9" fillId="5" borderId="0" xfId="0" applyFont="1" applyFill="1" applyBorder="1" applyProtection="1">
      <protection locked="0"/>
    </xf>
    <xf numFmtId="0" fontId="9" fillId="5" borderId="0" xfId="0" applyFont="1" applyFill="1" applyProtection="1">
      <protection locked="0"/>
    </xf>
    <xf numFmtId="0" fontId="9" fillId="3" borderId="0" xfId="0" applyFont="1" applyFill="1" applyProtection="1">
      <protection locked="0"/>
    </xf>
    <xf numFmtId="0" fontId="6" fillId="4" borderId="0" xfId="0" applyFont="1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0" borderId="0" xfId="0" applyFont="1" applyFill="1" applyAlignment="1" applyProtection="1">
      <protection locked="0"/>
    </xf>
    <xf numFmtId="0" fontId="11" fillId="9" borderId="3" xfId="0" applyFont="1" applyFill="1" applyBorder="1" applyAlignment="1" applyProtection="1">
      <alignment horizontal="center" vertical="center" wrapText="1"/>
      <protection locked="0"/>
    </xf>
    <xf numFmtId="0" fontId="11" fillId="15" borderId="3" xfId="0" applyFont="1" applyFill="1" applyBorder="1" applyAlignment="1" applyProtection="1">
      <alignment horizontal="center" vertical="center" wrapText="1"/>
    </xf>
    <xf numFmtId="0" fontId="11" fillId="8" borderId="3" xfId="0" applyFont="1" applyFill="1" applyBorder="1" applyAlignment="1" applyProtection="1">
      <alignment horizontal="center" vertical="center" wrapText="1"/>
    </xf>
    <xf numFmtId="0" fontId="12" fillId="15" borderId="3" xfId="0" applyFont="1" applyFill="1" applyBorder="1" applyAlignment="1" applyProtection="1">
      <alignment horizontal="center"/>
      <protection hidden="1"/>
    </xf>
    <xf numFmtId="0" fontId="10" fillId="15" borderId="3" xfId="0" applyFont="1" applyFill="1" applyBorder="1" applyAlignment="1" applyProtection="1">
      <alignment horizontal="center"/>
      <protection hidden="1"/>
    </xf>
    <xf numFmtId="165" fontId="11" fillId="9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18" fillId="5" borderId="0" xfId="0" applyFont="1" applyFill="1" applyBorder="1" applyAlignment="1" applyProtection="1">
      <alignment horizontal="center"/>
      <protection locked="0"/>
    </xf>
    <xf numFmtId="0" fontId="20" fillId="5" borderId="0" xfId="0" applyFont="1" applyFill="1" applyBorder="1" applyAlignment="1" applyProtection="1">
      <alignment horizontal="center" wrapText="1"/>
      <protection locked="0"/>
    </xf>
    <xf numFmtId="0" fontId="11" fillId="5" borderId="0" xfId="0" applyFont="1" applyFill="1" applyBorder="1" applyAlignment="1" applyProtection="1">
      <alignment horizontal="right"/>
      <protection locked="0"/>
    </xf>
    <xf numFmtId="165" fontId="11" fillId="5" borderId="0" xfId="1" applyNumberFormat="1" applyFont="1" applyFill="1" applyBorder="1" applyAlignment="1" applyProtection="1">
      <alignment horizontal="left"/>
      <protection locked="0"/>
    </xf>
    <xf numFmtId="0" fontId="18" fillId="5" borderId="0" xfId="0" applyFont="1" applyFill="1" applyAlignment="1" applyProtection="1">
      <alignment horizontal="center"/>
      <protection locked="0"/>
    </xf>
    <xf numFmtId="165" fontId="23" fillId="5" borderId="0" xfId="1" applyNumberFormat="1" applyFont="1" applyFill="1" applyBorder="1" applyAlignment="1" applyProtection="1">
      <alignment horizontal="center"/>
      <protection locked="0"/>
    </xf>
    <xf numFmtId="0" fontId="21" fillId="5" borderId="0" xfId="0" applyFont="1" applyFill="1" applyBorder="1" applyAlignment="1" applyProtection="1">
      <alignment wrapText="1"/>
      <protection locked="0"/>
    </xf>
    <xf numFmtId="0" fontId="10" fillId="6" borderId="0" xfId="0" applyFont="1" applyFill="1" applyProtection="1">
      <protection locked="0"/>
    </xf>
    <xf numFmtId="0" fontId="5" fillId="6" borderId="0" xfId="0" applyFont="1" applyFill="1" applyProtection="1">
      <protection locked="0"/>
    </xf>
    <xf numFmtId="0" fontId="0" fillId="6" borderId="0" xfId="0" applyFill="1" applyBorder="1" applyAlignment="1" applyProtection="1">
      <alignment horizontal="center"/>
      <protection locked="0"/>
    </xf>
    <xf numFmtId="165" fontId="18" fillId="3" borderId="3" xfId="1" applyNumberFormat="1" applyFont="1" applyFill="1" applyBorder="1" applyAlignment="1" applyProtection="1">
      <alignment horizontal="left" vertical="top"/>
      <protection locked="0"/>
    </xf>
    <xf numFmtId="165" fontId="18" fillId="2" borderId="3" xfId="1" applyNumberFormat="1" applyFont="1" applyFill="1" applyBorder="1" applyAlignment="1" applyProtection="1">
      <alignment horizontal="left"/>
      <protection locked="0"/>
    </xf>
    <xf numFmtId="165" fontId="10" fillId="2" borderId="3" xfId="2" applyNumberFormat="1" applyFont="1" applyFill="1" applyBorder="1" applyAlignment="1" applyProtection="1">
      <protection locked="0"/>
    </xf>
    <xf numFmtId="0" fontId="0" fillId="2" borderId="3" xfId="0" applyFont="1" applyFill="1" applyBorder="1" applyProtection="1">
      <protection locked="0"/>
    </xf>
    <xf numFmtId="0" fontId="0" fillId="10" borderId="5" xfId="0" applyFill="1" applyBorder="1" applyProtection="1">
      <protection locked="0"/>
    </xf>
    <xf numFmtId="0" fontId="24" fillId="11" borderId="8" xfId="0" applyFont="1" applyFill="1" applyBorder="1" applyAlignment="1" applyProtection="1">
      <alignment horizontal="left" vertical="center"/>
      <protection locked="0"/>
    </xf>
    <xf numFmtId="0" fontId="31" fillId="11" borderId="8" xfId="5" applyFont="1" applyFill="1" applyBorder="1" applyAlignment="1" applyProtection="1">
      <alignment horizontal="right" vertical="center"/>
      <protection locked="0"/>
    </xf>
    <xf numFmtId="0" fontId="24" fillId="11" borderId="9" xfId="0" applyFont="1" applyFill="1" applyBorder="1" applyAlignment="1" applyProtection="1">
      <alignment vertical="center"/>
      <protection locked="0"/>
    </xf>
    <xf numFmtId="0" fontId="5" fillId="10" borderId="6" xfId="0" applyFont="1" applyFill="1" applyBorder="1" applyProtection="1">
      <protection locked="0"/>
    </xf>
    <xf numFmtId="0" fontId="11" fillId="15" borderId="3" xfId="0" applyFont="1" applyFill="1" applyBorder="1" applyAlignment="1" applyProtection="1">
      <alignment horizontal="center" vertical="center" wrapText="1"/>
      <protection hidden="1"/>
    </xf>
    <xf numFmtId="0" fontId="11" fillId="8" borderId="3" xfId="0" applyFont="1" applyFill="1" applyBorder="1" applyAlignment="1" applyProtection="1">
      <alignment horizontal="center" vertical="center" wrapText="1"/>
      <protection hidden="1"/>
    </xf>
    <xf numFmtId="165" fontId="11" fillId="5" borderId="0" xfId="1" applyNumberFormat="1" applyFont="1" applyFill="1" applyBorder="1" applyAlignment="1" applyProtection="1">
      <alignment horizontal="center"/>
      <protection hidden="1"/>
    </xf>
    <xf numFmtId="0" fontId="24" fillId="5" borderId="0" xfId="0" applyFont="1" applyFill="1" applyBorder="1" applyAlignment="1" applyProtection="1">
      <alignment horizontal="right" vertical="center"/>
      <protection locked="0"/>
    </xf>
    <xf numFmtId="0" fontId="31" fillId="5" borderId="0" xfId="5" applyFont="1" applyFill="1" applyBorder="1" applyAlignment="1" applyProtection="1">
      <alignment horizontal="left" vertical="center"/>
      <protection locked="0"/>
    </xf>
    <xf numFmtId="0" fontId="26" fillId="5" borderId="0" xfId="5" applyFill="1" applyBorder="1" applyAlignment="1" applyProtection="1">
      <alignment horizontal="center" vertical="center"/>
      <protection locked="0"/>
    </xf>
    <xf numFmtId="0" fontId="25" fillId="5" borderId="0" xfId="0" applyFont="1" applyFill="1" applyBorder="1" applyAlignment="1" applyProtection="1">
      <alignment horizontal="center" vertical="center"/>
      <protection locked="0"/>
    </xf>
    <xf numFmtId="0" fontId="24" fillId="5" borderId="0" xfId="0" applyFont="1" applyFill="1" applyBorder="1" applyAlignment="1" applyProtection="1">
      <alignment vertical="center"/>
      <protection locked="0"/>
    </xf>
    <xf numFmtId="0" fontId="5" fillId="6" borderId="0" xfId="0" applyFont="1" applyFill="1" applyBorder="1" applyProtection="1">
      <protection locked="0"/>
    </xf>
    <xf numFmtId="0" fontId="5" fillId="5" borderId="0" xfId="0" applyFont="1" applyFill="1" applyBorder="1" applyProtection="1">
      <protection locked="0"/>
    </xf>
    <xf numFmtId="0" fontId="26" fillId="14" borderId="8" xfId="5" applyFill="1" applyBorder="1" applyAlignment="1" applyProtection="1">
      <alignment vertical="center"/>
      <protection locked="0"/>
    </xf>
    <xf numFmtId="0" fontId="32" fillId="14" borderId="8" xfId="7" applyFont="1" applyFill="1" applyBorder="1" applyAlignment="1" applyProtection="1">
      <alignment vertical="center"/>
      <protection locked="0"/>
    </xf>
    <xf numFmtId="0" fontId="32" fillId="14" borderId="8" xfId="7" applyFont="1" applyFill="1" applyBorder="1" applyAlignment="1" applyProtection="1">
      <alignment horizontal="center" vertical="center"/>
      <protection locked="0"/>
    </xf>
    <xf numFmtId="0" fontId="32" fillId="14" borderId="6" xfId="7" applyFont="1" applyFill="1" applyBorder="1" applyAlignment="1" applyProtection="1">
      <alignment horizontal="left" vertical="center"/>
      <protection locked="0"/>
    </xf>
    <xf numFmtId="0" fontId="32" fillId="14" borderId="5" xfId="7" applyFont="1" applyFill="1" applyBorder="1" applyAlignment="1" applyProtection="1">
      <alignment vertical="center"/>
      <protection locked="0"/>
    </xf>
    <xf numFmtId="0" fontId="33" fillId="16" borderId="5" xfId="7" applyFont="1" applyFill="1" applyBorder="1" applyProtection="1">
      <protection locked="0"/>
    </xf>
    <xf numFmtId="0" fontId="34" fillId="16" borderId="5" xfId="7" applyFont="1" applyFill="1" applyBorder="1" applyProtection="1">
      <protection locked="0"/>
    </xf>
    <xf numFmtId="0" fontId="32" fillId="14" borderId="5" xfId="7" applyFont="1" applyFill="1" applyBorder="1" applyAlignment="1" applyProtection="1">
      <alignment horizontal="center" vertical="center"/>
      <protection locked="0"/>
    </xf>
    <xf numFmtId="0" fontId="32" fillId="14" borderId="9" xfId="7" applyFont="1" applyFill="1" applyBorder="1" applyAlignment="1" applyProtection="1">
      <alignment horizontal="left" vertical="center"/>
      <protection locked="0"/>
    </xf>
    <xf numFmtId="0" fontId="32" fillId="14" borderId="8" xfId="7" applyFont="1" applyFill="1" applyBorder="1" applyAlignment="1" applyProtection="1">
      <alignment horizontal="left" vertical="center"/>
      <protection locked="0"/>
    </xf>
    <xf numFmtId="0" fontId="32" fillId="14" borderId="8" xfId="7" applyFont="1" applyFill="1" applyBorder="1" applyAlignment="1" applyProtection="1">
      <alignment horizontal="right" vertical="center"/>
      <protection locked="0"/>
    </xf>
    <xf numFmtId="0" fontId="32" fillId="14" borderId="8" xfId="7" applyFont="1" applyFill="1" applyBorder="1" applyAlignment="1" applyProtection="1">
      <alignment horizontal="left" vertical="top"/>
      <protection locked="0"/>
    </xf>
    <xf numFmtId="0" fontId="32" fillId="14" borderId="7" xfId="7" applyFont="1" applyFill="1" applyBorder="1" applyAlignment="1" applyProtection="1">
      <alignment vertical="center"/>
      <protection locked="0"/>
    </xf>
    <xf numFmtId="0" fontId="32" fillId="14" borderId="5" xfId="7" applyFont="1" applyFill="1" applyBorder="1" applyAlignment="1" applyProtection="1">
      <alignment horizontal="left" vertical="center"/>
      <protection locked="0"/>
    </xf>
    <xf numFmtId="0" fontId="34" fillId="16" borderId="4" xfId="7" applyFont="1" applyFill="1" applyBorder="1" applyProtection="1">
      <protection locked="0"/>
    </xf>
    <xf numFmtId="165" fontId="35" fillId="5" borderId="0" xfId="10" applyNumberFormat="1" applyFont="1" applyFill="1" applyBorder="1" applyAlignment="1" applyProtection="1">
      <alignment horizontal="center"/>
      <protection locked="0"/>
    </xf>
    <xf numFmtId="165" fontId="36" fillId="5" borderId="0" xfId="10" applyNumberFormat="1" applyFont="1" applyFill="1" applyBorder="1" applyAlignment="1" applyProtection="1">
      <alignment horizontal="center"/>
      <protection hidden="1"/>
    </xf>
    <xf numFmtId="0" fontId="0" fillId="0" borderId="0" xfId="0" applyNumberFormat="1"/>
    <xf numFmtId="44" fontId="10" fillId="2" borderId="3" xfId="2" applyFont="1" applyFill="1" applyBorder="1" applyAlignment="1" applyProtection="1"/>
    <xf numFmtId="14" fontId="0" fillId="0" borderId="0" xfId="0" applyNumberFormat="1"/>
    <xf numFmtId="0" fontId="11" fillId="3" borderId="0" xfId="0" applyFont="1" applyFill="1" applyAlignment="1" applyProtection="1">
      <protection locked="0"/>
    </xf>
    <xf numFmtId="0" fontId="0" fillId="0" borderId="0" xfId="0" applyAlignment="1"/>
    <xf numFmtId="0" fontId="11" fillId="8" borderId="2" xfId="0" applyFont="1" applyFill="1" applyBorder="1" applyAlignment="1" applyProtection="1">
      <alignment horizontal="center" vertical="center" wrapText="1"/>
      <protection hidden="1"/>
    </xf>
    <xf numFmtId="0" fontId="11" fillId="8" borderId="1" xfId="0" applyFont="1" applyFill="1" applyBorder="1" applyAlignment="1" applyProtection="1">
      <alignment horizontal="center" vertical="center" wrapText="1"/>
      <protection hidden="1"/>
    </xf>
    <xf numFmtId="0" fontId="11" fillId="9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165" fontId="11" fillId="0" borderId="3" xfId="1" applyNumberFormat="1" applyFont="1" applyFill="1" applyBorder="1" applyAlignment="1" applyProtection="1">
      <alignment horizontal="center"/>
      <protection locked="0"/>
    </xf>
    <xf numFmtId="0" fontId="0" fillId="8" borderId="3" xfId="0" applyFont="1" applyFill="1" applyBorder="1" applyAlignment="1" applyProtection="1">
      <alignment horizontal="center"/>
      <protection locked="0" hidden="1"/>
    </xf>
    <xf numFmtId="0" fontId="0" fillId="0" borderId="3" xfId="0" applyFont="1" applyFill="1" applyBorder="1" applyAlignment="1" applyProtection="1">
      <alignment horizontal="center"/>
      <protection locked="0"/>
    </xf>
    <xf numFmtId="0" fontId="5" fillId="8" borderId="2" xfId="0" applyFont="1" applyFill="1" applyBorder="1" applyAlignment="1" applyProtection="1">
      <alignment horizontal="center"/>
      <protection hidden="1"/>
    </xf>
    <xf numFmtId="0" fontId="5" fillId="8" borderId="1" xfId="0" applyFont="1" applyFill="1" applyBorder="1" applyAlignment="1" applyProtection="1">
      <alignment horizontal="center"/>
      <protection hidden="1"/>
    </xf>
    <xf numFmtId="44" fontId="10" fillId="2" borderId="2" xfId="0" applyNumberFormat="1" applyFont="1" applyFill="1" applyBorder="1" applyProtection="1">
      <protection locked="0"/>
    </xf>
    <xf numFmtId="44" fontId="10" fillId="2" borderId="1" xfId="0" applyNumberFormat="1" applyFont="1" applyFill="1" applyBorder="1" applyProtection="1">
      <protection locked="0"/>
    </xf>
    <xf numFmtId="0" fontId="5" fillId="8" borderId="2" xfId="0" applyFont="1" applyFill="1" applyBorder="1" applyAlignment="1" applyProtection="1">
      <alignment horizontal="center"/>
      <protection locked="0" hidden="1"/>
    </xf>
    <xf numFmtId="0" fontId="5" fillId="8" borderId="1" xfId="0" applyFont="1" applyFill="1" applyBorder="1" applyAlignment="1" applyProtection="1">
      <alignment horizontal="center"/>
      <protection locked="0" hidden="1"/>
    </xf>
    <xf numFmtId="0" fontId="11" fillId="8" borderId="2" xfId="0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</cellXfs>
  <cellStyles count="13">
    <cellStyle name="Comma" xfId="1" builtinId="3"/>
    <cellStyle name="Comma 2" xfId="10" xr:uid="{00000000-0005-0000-0000-000001000000}"/>
    <cellStyle name="Currency" xfId="2" builtinId="4"/>
    <cellStyle name="Hyperlink" xfId="5" builtinId="8"/>
    <cellStyle name="Normal" xfId="0" builtinId="0"/>
    <cellStyle name="Normal 11" xfId="4" xr:uid="{00000000-0005-0000-0000-000005000000}"/>
    <cellStyle name="Normal 2" xfId="7" xr:uid="{00000000-0005-0000-0000-000006000000}"/>
    <cellStyle name="Normal 3" xfId="3" xr:uid="{00000000-0005-0000-0000-000007000000}"/>
    <cellStyle name="Normal 3 3 2 2" xfId="6" xr:uid="{00000000-0005-0000-0000-000008000000}"/>
    <cellStyle name="Normal 4" xfId="8" xr:uid="{00000000-0005-0000-0000-000009000000}"/>
    <cellStyle name="Normal 4 2" xfId="12" xr:uid="{00000000-0005-0000-0000-00000A000000}"/>
    <cellStyle name="Normal 5" xfId="9" xr:uid="{00000000-0005-0000-0000-00000B000000}"/>
    <cellStyle name="Normal 6" xfId="11" xr:uid="{00000000-0005-0000-0000-00000C000000}"/>
  </cellStyles>
  <dxfs count="4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4</xdr:col>
      <xdr:colOff>1066800</xdr:colOff>
      <xdr:row>6</xdr:row>
      <xdr:rowOff>1</xdr:rowOff>
    </xdr:to>
    <xdr:pic>
      <xdr:nvPicPr>
        <xdr:cNvPr id="2" name="Picture 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8125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21167</xdr:colOff>
      <xdr:row>0</xdr:row>
      <xdr:rowOff>42334</xdr:rowOff>
    </xdr:from>
    <xdr:to>
      <xdr:col>19</xdr:col>
      <xdr:colOff>0</xdr:colOff>
      <xdr:row>10</xdr:row>
      <xdr:rowOff>10583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007417" y="42334"/>
          <a:ext cx="2698750" cy="253999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Budget</a:t>
          </a:r>
          <a:r>
            <a:rPr lang="en-US" sz="1200" b="1" baseline="0"/>
            <a:t> Modification Form Instructions:</a:t>
          </a:r>
        </a:p>
        <a:p>
          <a:endParaRPr lang="en-US" sz="1200" b="1" baseline="0"/>
        </a:p>
        <a:p>
          <a:r>
            <a:rPr lang="en-US" sz="1200" b="0" baseline="0"/>
            <a:t>1. This form is only for Tax Levy and IFR</a:t>
          </a:r>
        </a:p>
        <a:p>
          <a:r>
            <a:rPr lang="en-US" sz="1200" b="0" baseline="0"/>
            <a:t>2. Choose a Ledger </a:t>
          </a:r>
        </a:p>
        <a:p>
          <a:r>
            <a:rPr lang="en-US" sz="1200" b="0" baseline="0"/>
            <a:t>3. Choose an Action and Allocation from the drop down menus</a:t>
          </a:r>
        </a:p>
        <a:p>
          <a:r>
            <a:rPr lang="en-US" sz="1200" b="0" baseline="0"/>
            <a:t>4. - 6. Choose an option from the drop down menus in order. Each drop down is dependent on the one before it, so you cannot skip any of the options.</a:t>
          </a:r>
        </a:p>
        <a:p>
          <a:r>
            <a:rPr lang="en-US" sz="1200" b="0" baseline="0"/>
            <a:t>7. Choose a Program, Special Initiative, Funding Source, or Operating Unit description if necessary.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804333</xdr:colOff>
      <xdr:row>18</xdr:row>
      <xdr:rowOff>232833</xdr:rowOff>
    </xdr:from>
    <xdr:ext cx="3979333" cy="127000"/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1016000" y="5365750"/>
          <a:ext cx="3979333" cy="127000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10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</a:t>
          </a:r>
          <a:r>
            <a:rPr lang="en-US" sz="7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PAGE</a:t>
          </a:r>
          <a:endParaRPr lang="en-US" sz="7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twoCellAnchor>
    <xdr:from>
      <xdr:col>0</xdr:col>
      <xdr:colOff>0</xdr:colOff>
      <xdr:row>0</xdr:row>
      <xdr:rowOff>1</xdr:rowOff>
    </xdr:from>
    <xdr:to>
      <xdr:col>4</xdr:col>
      <xdr:colOff>1066800</xdr:colOff>
      <xdr:row>6</xdr:row>
      <xdr:rowOff>1</xdr:rowOff>
    </xdr:to>
    <xdr:pic>
      <xdr:nvPicPr>
        <xdr:cNvPr id="2" name="Picture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8125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0</xdr:row>
      <xdr:rowOff>0</xdr:rowOff>
    </xdr:from>
    <xdr:to>
      <xdr:col>34</xdr:col>
      <xdr:colOff>576262</xdr:colOff>
      <xdr:row>24</xdr:row>
      <xdr:rowOff>57150</xdr:rowOff>
    </xdr:to>
    <xdr:grpSp>
      <xdr:nvGrpSpPr>
        <xdr:cNvPr id="3" name="Group 4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 noChangeAspect="1"/>
        </xdr:cNvGrpSpPr>
      </xdr:nvGrpSpPr>
      <xdr:grpSpPr bwMode="auto">
        <a:xfrm>
          <a:off x="17135475" y="0"/>
          <a:ext cx="4338637" cy="6524625"/>
          <a:chOff x="1588" y="28"/>
          <a:chExt cx="241" cy="245"/>
        </a:xfrm>
      </xdr:grpSpPr>
      <xdr:sp macro="" textlink="">
        <xdr:nvSpPr>
          <xdr:cNvPr id="4" name="AutoShape 41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591" y="28"/>
            <a:ext cx="235" cy="14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43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29"/>
            <a:ext cx="236" cy="8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44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30"/>
            <a:ext cx="82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Instructions:</a:t>
            </a:r>
          </a:p>
        </xdr:txBody>
      </xdr:sp>
      <xdr:sp macro="" textlink="">
        <xdr:nvSpPr>
          <xdr:cNvPr id="7" name="Rectangle 45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1592" y="36"/>
            <a:ext cx="112" cy="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no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1., 2., 3., and 4. Fill in Ledger, Business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Unit, Action, and Allocation by choosing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each from their respective drop down 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options</a:t>
            </a:r>
          </a:p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8" name="Rectangle 4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81"/>
            <a:ext cx="0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9" name="Rectangle 4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59"/>
            <a:ext cx="22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no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5. Select a Division from the drop 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down menu. Each option will be based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on the Ledger choice.</a:t>
            </a:r>
          </a:p>
        </xdr:txBody>
      </xdr:sp>
      <xdr:sp macro="" textlink="">
        <xdr:nvSpPr>
          <xdr:cNvPr id="10" name="Rectangle 4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77"/>
            <a:ext cx="225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no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6., and 7. Choose a Department and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Program Description option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from the drop down</a:t>
            </a:r>
          </a:p>
        </xdr:txBody>
      </xdr:sp>
      <xdr:sp macro="" textlink="">
        <xdr:nvSpPr>
          <xdr:cNvPr id="11" name="Rectangle 5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134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2" name="Rectangle 5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96"/>
            <a:ext cx="208" cy="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8. Select an Account Type from the </a:t>
            </a:r>
          </a:p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drop down options</a:t>
            </a:r>
          </a:p>
        </xdr:txBody>
      </xdr:sp>
      <xdr:sp macro="" textlink="">
        <xdr:nvSpPr>
          <xdr:cNvPr id="13" name="Rectangle 5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111"/>
            <a:ext cx="158" cy="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9. Enter the budget amount</a:t>
            </a:r>
          </a:p>
        </xdr:txBody>
      </xdr:sp>
      <xdr:sp macro="" textlink="">
        <xdr:nvSpPr>
          <xdr:cNvPr id="14" name="Rectangle 5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594" y="121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5" name="Rectangle 5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595" y="202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6" name="Rectangle 5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1599" y="159"/>
            <a:ext cx="0" cy="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endParaRPr lang="en-US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" name="Line 58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590" y="2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Rectangle 59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2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60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28"/>
            <a:ext cx="235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Line 61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825" y="2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Rectangle 62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825" y="2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Line 63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1593" y="75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" name="Rectangle 64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58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Line 65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>
            <a:spLocks noChangeShapeType="1"/>
          </xdr:cNvSpPr>
        </xdr:nvSpPr>
        <xdr:spPr bwMode="auto">
          <a:xfrm>
            <a:off x="1593" y="93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Rectangle 66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75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Line 67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1596" y="109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Rectangle 68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93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Line 69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592" y="108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Rectangle 70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589" y="107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Line 71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1588" y="118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Rectangle 72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118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Line 73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>
            <a:spLocks noChangeShapeType="1"/>
          </xdr:cNvSpPr>
        </xdr:nvSpPr>
        <xdr:spPr bwMode="auto">
          <a:xfrm>
            <a:off x="1593" y="133"/>
            <a:ext cx="233" cy="0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Rectangle 74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133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76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1593" y="133"/>
            <a:ext cx="233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77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591" y="28"/>
            <a:ext cx="0" cy="93"/>
          </a:xfrm>
          <a:prstGeom prst="rect">
            <a:avLst/>
          </a:prstGeom>
          <a:solidFill>
            <a:srgbClr val="000000"/>
          </a:solidFill>
          <a:ln w="222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6" name="Rectangle 78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>
            <a:spLocks noChangeArrowheads="1"/>
          </xdr:cNvSpPr>
        </xdr:nvSpPr>
        <xdr:spPr bwMode="auto">
          <a:xfrm flipV="1">
            <a:off x="1592" y="120"/>
            <a:ext cx="232" cy="1"/>
          </a:xfrm>
          <a:prstGeom prst="rect">
            <a:avLst/>
          </a:prstGeom>
          <a:solidFill>
            <a:srgbClr val="000000"/>
          </a:solidFill>
          <a:ln w="3175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miter lim="800000"/>
            <a:headEnd/>
            <a:tailEnd/>
          </a:ln>
        </xdr:spPr>
      </xdr:sp>
      <xdr:sp macro="" textlink="">
        <xdr:nvSpPr>
          <xdr:cNvPr id="37" name="Rectangle 79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>
            <a:spLocks noChangeArrowheads="1"/>
          </xdr:cNvSpPr>
        </xdr:nvSpPr>
        <xdr:spPr bwMode="auto">
          <a:xfrm>
            <a:off x="1824" y="28"/>
            <a:ext cx="1" cy="93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Line 80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>
            <a:spLocks noChangeShapeType="1"/>
          </xdr:cNvSpPr>
        </xdr:nvSpPr>
        <xdr:spPr bwMode="auto">
          <a:xfrm>
            <a:off x="1590" y="272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" name="Rectangle 81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1590" y="272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Line 82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1825" y="272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Rectangle 83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825" y="272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Line 84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Rectangle 85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9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Line 86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46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" name="Rectangle 87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4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Line 88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98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" name="Rectangle 89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9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Line 90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15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Rectangle 91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15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Line 92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50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Rectangle 93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50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Line 94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67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" name="Rectangle 95">
            <a:extLst>
              <a:ext uri="{FF2B5EF4-FFF2-40B4-BE49-F238E27FC236}">
                <a16:creationId xmlns:a16="http://schemas.microsoft.com/office/drawing/2014/main" id="{00000000-0008-0000-01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67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Line 96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184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" name="Rectangle 97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184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Line 98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18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Rectangle 99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1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Line 100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36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" name="Rectangle 101">
            <a:extLst>
              <a:ext uri="{FF2B5EF4-FFF2-40B4-BE49-F238E27FC236}">
                <a16:creationId xmlns:a16="http://schemas.microsoft.com/office/drawing/2014/main" id="{00000000-0008-0000-01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3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Line 102">
            <a:extLst>
              <a:ext uri="{FF2B5EF4-FFF2-40B4-BE49-F238E27FC236}">
                <a16:creationId xmlns:a16="http://schemas.microsoft.com/office/drawing/2014/main" id="{00000000-0008-0000-0100-00003C000000}"/>
              </a:ext>
            </a:extLst>
          </xdr:cNvPr>
          <xdr:cNvSpPr>
            <a:spLocks noChangeShapeType="1"/>
          </xdr:cNvSpPr>
        </xdr:nvSpPr>
        <xdr:spPr bwMode="auto">
          <a:xfrm>
            <a:off x="1826" y="271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Rectangle 103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SpPr>
            <a:spLocks noChangeArrowheads="1"/>
          </xdr:cNvSpPr>
        </xdr:nvSpPr>
        <xdr:spPr bwMode="auto">
          <a:xfrm>
            <a:off x="1826" y="271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oneCellAnchor>
    <xdr:from>
      <xdr:col>5</xdr:col>
      <xdr:colOff>1957916</xdr:colOff>
      <xdr:row>1</xdr:row>
      <xdr:rowOff>42334</xdr:rowOff>
    </xdr:from>
    <xdr:ext cx="1248833" cy="1143000"/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312833" y="232834"/>
          <a:ext cx="1248833" cy="1143000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8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PAGE</a:t>
          </a:r>
          <a:endParaRPr lang="en-US" sz="8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oneCellAnchor>
    <xdr:from>
      <xdr:col>9</xdr:col>
      <xdr:colOff>751416</xdr:colOff>
      <xdr:row>20</xdr:row>
      <xdr:rowOff>42335</xdr:rowOff>
    </xdr:from>
    <xdr:ext cx="5001510" cy="687916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9630833" y="5831418"/>
          <a:ext cx="5001510" cy="687916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7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PAGE</a:t>
          </a:r>
          <a:endParaRPr lang="en-US" sz="7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oneCellAnchor>
    <xdr:from>
      <xdr:col>12</xdr:col>
      <xdr:colOff>539749</xdr:colOff>
      <xdr:row>6</xdr:row>
      <xdr:rowOff>211668</xdr:rowOff>
    </xdr:from>
    <xdr:ext cx="3371677" cy="328082"/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12826999" y="1746251"/>
          <a:ext cx="3371677" cy="328082"/>
        </a:xfrm>
        <a:prstGeom prst="rect">
          <a:avLst/>
        </a:prstGeom>
        <a:noFill/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7000" b="1" cap="none" spc="5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SAMPLE</a:t>
          </a:r>
          <a:r>
            <a:rPr lang="en-US" sz="7000" b="1" cap="none" spc="50" baseline="0">
              <a:ln w="0">
                <a:solidFill>
                  <a:schemeClr val="tx1"/>
                </a:solidFill>
              </a:ln>
              <a:gradFill flip="none" rotWithShape="1">
                <a:gsLst>
                  <a:gs pos="0">
                    <a:schemeClr val="accent1">
                      <a:lumMod val="60000"/>
                      <a:lumOff val="40000"/>
                      <a:tint val="66000"/>
                      <a:satMod val="160000"/>
                    </a:schemeClr>
                  </a:gs>
                  <a:gs pos="50000">
                    <a:schemeClr val="accent1">
                      <a:lumMod val="60000"/>
                      <a:lumOff val="40000"/>
                      <a:tint val="44500"/>
                      <a:satMod val="160000"/>
                    </a:schemeClr>
                  </a:gs>
                  <a:gs pos="100000">
                    <a:schemeClr val="accent1">
                      <a:lumMod val="60000"/>
                      <a:lumOff val="40000"/>
                      <a:tint val="23500"/>
                      <a:satMod val="160000"/>
                    </a:schemeClr>
                  </a:gs>
                </a:gsLst>
                <a:path path="circle">
                  <a:fillToRect r="100000" b="100000"/>
                </a:path>
                <a:tileRect l="-100000" t="-100000"/>
              </a:gra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</a:rPr>
            <a:t> PAGE</a:t>
          </a:r>
          <a:endParaRPr lang="en-US" sz="7000" b="1" cap="none" spc="50">
            <a:ln w="0">
              <a:solidFill>
                <a:schemeClr val="tx1"/>
              </a:solidFill>
            </a:ln>
            <a:gradFill flip="none" rotWithShape="1">
              <a:gsLst>
                <a:gs pos="0">
                  <a:schemeClr val="accent1">
                    <a:lumMod val="60000"/>
                    <a:lumOff val="40000"/>
                    <a:tint val="66000"/>
                    <a:satMod val="160000"/>
                  </a:schemeClr>
                </a:gs>
                <a:gs pos="50000">
                  <a:schemeClr val="accent1">
                    <a:lumMod val="60000"/>
                    <a:lumOff val="40000"/>
                    <a:tint val="44500"/>
                    <a:satMod val="160000"/>
                  </a:schemeClr>
                </a:gs>
                <a:gs pos="100000">
                  <a:schemeClr val="accent1">
                    <a:lumMod val="60000"/>
                    <a:lumOff val="40000"/>
                    <a:tint val="23500"/>
                    <a:satMod val="160000"/>
                  </a:schemeClr>
                </a:gs>
              </a:gsLst>
              <a:path path="circle">
                <a:fillToRect r="100000" b="100000"/>
              </a:path>
              <a:tileRect l="-100000" t="-100000"/>
            </a:gradFill>
            <a:effectLst>
              <a:innerShdw blurRad="63500" dist="50800" dir="189000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rera.BC/Desktop/Copy%20of%20NEW-%20FY20%20Tax-Levy%20Modification%20Fo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rera.BC/AppData/Local/Microsoft/Windows/Temporary%20Internet%20Files/Content.Outlook/S0SIE31L/ExtendedCheckRequestForm-Wordpress-version_03.01.2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rera.BC/Desktop/NTL%20PAF%20dox/NTL%20PAF%20Redesign_0208202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blazina/AppData/Local/Microsoft/Windows/INetCache/Content.Outlook/72BWM1P5/NTL%20PAF%20FINAL%20Redesign_05.17.21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udget\Budget%20Pivot%20and%20Modifications\Mod%20Form\FY21%20Budget%20Modification%20Form\FY21%20Tax%20Levy%20and%20IFR%20Budget%20Modification%20Form_0925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rera.BC/Dropbox%20(Brooklyn%20College)/Baruch%20All-Funds%20Budget%20&amp;%20Budget%20Information/All-Funds%20Budget%20&amp;%20Budget%20Information/_4_Forms%20And%20Instructions/BCF%20Accounts/BCF-PaymentRequestForm_08.30.21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rera.BC/Desktop/FY22%20Budget%20Mod%20Forms/FY22%20Tax%20Levy%20and%20IFR%20Budget%20Modification%20Form_10.12.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rera.BC/AppData/Local/Microsoft/Windows/Temporary%20Internet%20Files/Content.Outlook/S0SIE31L/FY21%20Non%20Tax-Levy-BAR02%20BAR03%20BAR04%20%20BAR55%20Budget%20Mod%20Form_111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orm"/>
      <sheetName val="Sheet1"/>
      <sheetName val="tree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quest Form"/>
      <sheetName val="Source"/>
      <sheetName val="ChartfieldAudit"/>
      <sheetName val="BCFProj&amp;Obj"/>
      <sheetName val="BAR55Accts&amp;Exp"/>
      <sheetName val="Crosswalk NTL Prgrm-Project_JH"/>
      <sheetName val="ConsolidatedTree"/>
    </sheetNames>
    <sheetDataSet>
      <sheetData sheetId="0"/>
      <sheetData sheetId="1">
        <row r="1">
          <cell r="E1" t="str">
            <v>Fund?EXP</v>
          </cell>
        </row>
        <row r="2">
          <cell r="F2" t="str">
            <v>Select From Drop List</v>
          </cell>
          <cell r="G2" t="str">
            <v xml:space="preserve"> </v>
          </cell>
          <cell r="J2" t="str">
            <v>Select From Drop List</v>
          </cell>
          <cell r="K2" t="str">
            <v xml:space="preserve"> </v>
          </cell>
          <cell r="L2" t="str">
            <v xml:space="preserve"> </v>
          </cell>
          <cell r="R2" t="str">
            <v xml:space="preserve"> Select Program</v>
          </cell>
          <cell r="S2" t="str">
            <v xml:space="preserve"> </v>
          </cell>
          <cell r="T2" t="str">
            <v xml:space="preserve"> </v>
          </cell>
          <cell r="U2" t="str">
            <v xml:space="preserve"> </v>
          </cell>
          <cell r="V2" t="str">
            <v xml:space="preserve"> </v>
          </cell>
          <cell r="W2" t="str">
            <v xml:space="preserve"> </v>
          </cell>
          <cell r="X2" t="str">
            <v xml:space="preserve"> </v>
          </cell>
          <cell r="Y2" t="str">
            <v xml:space="preserve"> </v>
          </cell>
        </row>
        <row r="3">
          <cell r="F3" t="str">
            <v>Academic &amp; Instructional Suppo</v>
          </cell>
          <cell r="G3" t="str">
            <v>A20 25 019</v>
          </cell>
          <cell r="J3" t="str">
            <v>Advertising</v>
          </cell>
          <cell r="K3" t="str">
            <v>9500 0015</v>
          </cell>
          <cell r="L3" t="str">
            <v>N/A</v>
          </cell>
          <cell r="R3" t="str">
            <v>BARUCH COLLEGE FUND PAYMENT REQUEST</v>
          </cell>
          <cell r="S3" t="str">
            <v>Office of The Baruch College Fund - Box D-601                                                                                            135 East 22nd Street, New York, NY 10010</v>
          </cell>
          <cell r="T3" t="str">
            <v>Acct.#</v>
          </cell>
          <cell r="U3" t="str">
            <v>Object Name</v>
          </cell>
          <cell r="V3" t="str">
            <v>Object #</v>
          </cell>
          <cell r="W3" t="str">
            <v>Project Name</v>
          </cell>
          <cell r="X3" t="str">
            <v>Project #</v>
          </cell>
          <cell r="Y3" t="str">
            <v>Amount</v>
          </cell>
        </row>
        <row r="4">
          <cell r="F4" t="str">
            <v>Academic Support Services</v>
          </cell>
          <cell r="G4" t="str">
            <v>A20 20 010</v>
          </cell>
          <cell r="J4" t="str">
            <v>Apparel/Uniform &amp; Towels</v>
          </cell>
          <cell r="K4" t="str">
            <v>9500 0065</v>
          </cell>
          <cell r="L4" t="str">
            <v>N/A</v>
          </cell>
          <cell r="R4" t="str">
            <v>NON-TAX LEVY FUNDS CHECK REQUEST</v>
          </cell>
          <cell r="S4" t="str">
            <v>Office of the Controller - Box D-501                                                                                                          135 East 22nd Street, New York, NY 10010</v>
          </cell>
          <cell r="T4" t="str">
            <v xml:space="preserve"> </v>
          </cell>
          <cell r="U4" t="str">
            <v>Account Name</v>
          </cell>
          <cell r="V4" t="str">
            <v>Account #</v>
          </cell>
          <cell r="W4" t="str">
            <v>Expense Name</v>
          </cell>
          <cell r="X4" t="str">
            <v>Expense #</v>
          </cell>
          <cell r="Y4" t="str">
            <v>Amount</v>
          </cell>
        </row>
        <row r="5">
          <cell r="F5" t="str">
            <v>Administrative Management Svcs</v>
          </cell>
          <cell r="G5" t="str">
            <v>A20 15 008</v>
          </cell>
          <cell r="J5" t="str">
            <v>Auto Lease Expense</v>
          </cell>
          <cell r="K5" t="str">
            <v>6600 0030</v>
          </cell>
          <cell r="L5" t="str">
            <v>N/A</v>
          </cell>
        </row>
        <row r="6">
          <cell r="F6" t="str">
            <v>Alpha Iota Delta Society Baruch Chapter</v>
          </cell>
          <cell r="G6" t="str">
            <v>A20 25 071</v>
          </cell>
          <cell r="J6" t="str">
            <v>Auto Maintenance</v>
          </cell>
          <cell r="K6" t="str">
            <v>6600 0020</v>
          </cell>
          <cell r="L6" t="str">
            <v>N/A</v>
          </cell>
        </row>
        <row r="7">
          <cell r="F7" t="str">
            <v>Associate Dean - General Fund</v>
          </cell>
          <cell r="G7" t="str">
            <v>A20 35 021</v>
          </cell>
          <cell r="J7" t="str">
            <v>Bank/Investment Fees</v>
          </cell>
          <cell r="K7" t="str">
            <v>9500 0080</v>
          </cell>
          <cell r="L7" t="str">
            <v>N/A</v>
          </cell>
        </row>
        <row r="8">
          <cell r="F8" t="str">
            <v>Athletic Recreation Complex</v>
          </cell>
          <cell r="G8" t="str">
            <v>A20 20 004</v>
          </cell>
          <cell r="J8" t="str">
            <v>Baruch Employment - (IWS)</v>
          </cell>
          <cell r="K8" t="str">
            <v>5000 0055</v>
          </cell>
          <cell r="L8" t="str">
            <v>N/A</v>
          </cell>
        </row>
        <row r="9">
          <cell r="F9" t="str">
            <v>Athletic Swimming Program</v>
          </cell>
          <cell r="G9" t="str">
            <v>A20 20 002</v>
          </cell>
          <cell r="J9" t="str">
            <v>Baruch Incentive Grant</v>
          </cell>
          <cell r="K9" t="str">
            <v>6100 0073</v>
          </cell>
          <cell r="L9" t="str">
            <v>N/A</v>
          </cell>
        </row>
        <row r="10">
          <cell r="F10" t="str">
            <v>B &amp; G Operations Fund</v>
          </cell>
          <cell r="G10" t="str">
            <v>A20 15 032</v>
          </cell>
          <cell r="J10" t="str">
            <v>Books/Instructional Materials</v>
          </cell>
          <cell r="K10" t="str">
            <v>6100 0010</v>
          </cell>
          <cell r="L10" t="str">
            <v>N/A</v>
          </cell>
        </row>
        <row r="11">
          <cell r="F11" t="str">
            <v>B L Schwartz Communication I</v>
          </cell>
          <cell r="G11" t="str">
            <v>A20 10 014</v>
          </cell>
          <cell r="J11" t="str">
            <v>Campus Security Services</v>
          </cell>
          <cell r="K11" t="str">
            <v>6200 0010</v>
          </cell>
          <cell r="L11" t="str">
            <v>N/A</v>
          </cell>
        </row>
        <row r="12">
          <cell r="F12" t="str">
            <v>Baruch Confucius Institute for Global Finance</v>
          </cell>
          <cell r="G12" t="str">
            <v>A20 25 073</v>
          </cell>
          <cell r="J12" t="str">
            <v>Cleaners</v>
          </cell>
          <cell r="K12" t="str">
            <v>9000 0050</v>
          </cell>
          <cell r="L12" t="str">
            <v>N/A</v>
          </cell>
        </row>
        <row r="13">
          <cell r="F13" t="str">
            <v>Baruch Performing Arts Cntr</v>
          </cell>
          <cell r="G13" t="str">
            <v>A20 30 007</v>
          </cell>
          <cell r="J13" t="str">
            <v>Communications</v>
          </cell>
          <cell r="K13" t="str">
            <v>9500 0040</v>
          </cell>
          <cell r="L13" t="str">
            <v>N/A</v>
          </cell>
        </row>
        <row r="14">
          <cell r="F14" t="str">
            <v>BCTC Media Support</v>
          </cell>
          <cell r="G14" t="str">
            <v>A20 40 007</v>
          </cell>
          <cell r="J14" t="str">
            <v>Computer Hardware</v>
          </cell>
          <cell r="K14" t="str">
            <v>6500 0020</v>
          </cell>
          <cell r="L14" t="str">
            <v>N/A</v>
          </cell>
        </row>
        <row r="15">
          <cell r="F15" t="str">
            <v>BCTC Staff Development</v>
          </cell>
          <cell r="G15" t="str">
            <v>A20 40 001</v>
          </cell>
          <cell r="J15" t="str">
            <v>Conference Lodging</v>
          </cell>
          <cell r="K15" t="str">
            <v>9150 0090</v>
          </cell>
          <cell r="L15" t="str">
            <v>N/A</v>
          </cell>
        </row>
        <row r="16">
          <cell r="F16" t="str">
            <v>Brett Memorial Fd/Accountancy</v>
          </cell>
          <cell r="G16" t="str">
            <v>A20 25 039</v>
          </cell>
          <cell r="J16" t="str">
            <v>Conference Service Expenses</v>
          </cell>
          <cell r="K16" t="str">
            <v>9500 0095</v>
          </cell>
          <cell r="L16" t="str">
            <v>N/A</v>
          </cell>
        </row>
        <row r="17">
          <cell r="F17" t="str">
            <v>Business Consulting Program</v>
          </cell>
          <cell r="G17" t="str">
            <v>A20 25 076</v>
          </cell>
          <cell r="J17" t="str">
            <v>Conferences/Meetings</v>
          </cell>
          <cell r="K17" t="str">
            <v>6100 0090</v>
          </cell>
          <cell r="L17" t="str">
            <v>N/A</v>
          </cell>
        </row>
        <row r="18">
          <cell r="F18" t="str">
            <v>CAD - Alumni Events</v>
          </cell>
          <cell r="G18" t="str">
            <v>A20 08 012</v>
          </cell>
          <cell r="J18" t="str">
            <v>Contribution/Sponsorship/Donat</v>
          </cell>
          <cell r="K18" t="str">
            <v>9600 0010</v>
          </cell>
          <cell r="L18" t="str">
            <v>N/A</v>
          </cell>
        </row>
        <row r="19">
          <cell r="F19" t="str">
            <v>Campus Operations</v>
          </cell>
          <cell r="G19" t="str">
            <v>A20 15 030</v>
          </cell>
          <cell r="J19" t="str">
            <v>Discount/Allowance</v>
          </cell>
          <cell r="K19" t="str">
            <v>6900 0000</v>
          </cell>
          <cell r="L19" t="str">
            <v>N/A</v>
          </cell>
        </row>
        <row r="20">
          <cell r="F20" t="str">
            <v>Career Services</v>
          </cell>
          <cell r="G20" t="str">
            <v>A20 20 003</v>
          </cell>
          <cell r="J20" t="str">
            <v>Equipment Maintenance</v>
          </cell>
          <cell r="K20" t="str">
            <v>6600 0010</v>
          </cell>
          <cell r="L20" t="str">
            <v>N/A</v>
          </cell>
        </row>
        <row r="21">
          <cell r="F21" t="str">
            <v>CCVIP</v>
          </cell>
          <cell r="G21" t="str">
            <v>A20 45 003</v>
          </cell>
          <cell r="J21" t="str">
            <v>Equipment Purchases</v>
          </cell>
          <cell r="K21" t="str">
            <v>6500 0010</v>
          </cell>
          <cell r="L21" t="str">
            <v>N/A</v>
          </cell>
        </row>
        <row r="22">
          <cell r="F22" t="str">
            <v>Center Corporate Intergrity</v>
          </cell>
          <cell r="G22" t="str">
            <v>A20 25 044</v>
          </cell>
          <cell r="J22" t="str">
            <v>FB Full Time - NYS</v>
          </cell>
          <cell r="K22" t="str">
            <v>5130 0010</v>
          </cell>
          <cell r="L22" t="str">
            <v>N/A</v>
          </cell>
        </row>
        <row r="23">
          <cell r="F23" t="str">
            <v>CILG</v>
          </cell>
          <cell r="G23" t="str">
            <v>A20 35 016</v>
          </cell>
          <cell r="J23" t="str">
            <v>FB Part Time - Local</v>
          </cell>
          <cell r="K23" t="str">
            <v>5140 0020</v>
          </cell>
          <cell r="L23" t="str">
            <v>N/A</v>
          </cell>
        </row>
        <row r="24">
          <cell r="F24" t="str">
            <v>CNSM</v>
          </cell>
          <cell r="G24" t="str">
            <v>A20 35 019</v>
          </cell>
          <cell r="J24" t="str">
            <v>FICA (Employer)</v>
          </cell>
          <cell r="K24" t="str">
            <v>5100 0010</v>
          </cell>
          <cell r="L24" t="str">
            <v>N/A</v>
          </cell>
        </row>
        <row r="25">
          <cell r="F25" t="str">
            <v>College Now Discretionary Fd.</v>
          </cell>
          <cell r="G25" t="str">
            <v>A20 10 011</v>
          </cell>
          <cell r="J25" t="str">
            <v>Fines &amp; Penalties</v>
          </cell>
          <cell r="K25" t="str">
            <v>9500 0075</v>
          </cell>
          <cell r="L25" t="str">
            <v>N/A</v>
          </cell>
        </row>
        <row r="26">
          <cell r="F26" t="str">
            <v>College Reserve</v>
          </cell>
          <cell r="G26" t="str">
            <v>A20 48 001</v>
          </cell>
          <cell r="J26" t="str">
            <v>Flowers/Decoration</v>
          </cell>
          <cell r="K26" t="str">
            <v>9000 0040</v>
          </cell>
          <cell r="L26" t="str">
            <v>N/A</v>
          </cell>
        </row>
        <row r="27">
          <cell r="F27" t="str">
            <v>COMAS MSE - Tel Aviv, Israel</v>
          </cell>
          <cell r="G27" t="str">
            <v>A20 25 067</v>
          </cell>
          <cell r="J27" t="str">
            <v>Fringe Benefits R F</v>
          </cell>
          <cell r="K27" t="str">
            <v>5110 0010</v>
          </cell>
          <cell r="L27" t="str">
            <v>N/A</v>
          </cell>
        </row>
        <row r="28">
          <cell r="F28" t="str">
            <v>Concessions &amp; Merchandise Income</v>
          </cell>
          <cell r="G28" t="str">
            <v>A20 30 021</v>
          </cell>
          <cell r="J28" t="str">
            <v xml:space="preserve">FUTA (Employer) </v>
          </cell>
          <cell r="K28" t="str">
            <v>5200 0010</v>
          </cell>
          <cell r="L28" t="str">
            <v>N/A</v>
          </cell>
        </row>
        <row r="29">
          <cell r="F29" t="str">
            <v>Conference Center</v>
          </cell>
          <cell r="G29" t="str">
            <v>A20 15 002</v>
          </cell>
          <cell r="J29" t="str">
            <v>Graduation Expenses</v>
          </cell>
          <cell r="K29" t="str">
            <v>6100 0020</v>
          </cell>
          <cell r="L29" t="str">
            <v>N/A</v>
          </cell>
        </row>
        <row r="30">
          <cell r="F30" t="str">
            <v>Conference Center - ARRA</v>
          </cell>
          <cell r="G30" t="str">
            <v>A20 15 031</v>
          </cell>
          <cell r="J30" t="str">
            <v>Insurance Expenses</v>
          </cell>
          <cell r="K30" t="str">
            <v>9500 0005</v>
          </cell>
          <cell r="L30" t="str">
            <v>N/A</v>
          </cell>
        </row>
        <row r="31">
          <cell r="A31" t="str">
            <v>Fund?</v>
          </cell>
          <cell r="F31" t="str">
            <v>Consulting Proj/Business9600</v>
          </cell>
          <cell r="G31" t="str">
            <v>A20 25 029</v>
          </cell>
          <cell r="J31" t="str">
            <v>Legal</v>
          </cell>
          <cell r="K31" t="str">
            <v>6000 0010</v>
          </cell>
          <cell r="L31" t="str">
            <v>N/A</v>
          </cell>
        </row>
        <row r="32">
          <cell r="A32" t="str">
            <v>BCF</v>
          </cell>
          <cell r="B32" t="str">
            <v>BCFProject</v>
          </cell>
          <cell r="F32" t="str">
            <v>Continuing Education Project</v>
          </cell>
          <cell r="G32" t="str">
            <v>A20 45 002</v>
          </cell>
          <cell r="J32" t="str">
            <v>Maintenance / Repairs</v>
          </cell>
          <cell r="K32" t="str">
            <v>9500 0085</v>
          </cell>
          <cell r="L32" t="str">
            <v>N/A</v>
          </cell>
        </row>
        <row r="33">
          <cell r="A33" t="str">
            <v>CAPS</v>
          </cell>
          <cell r="B33" t="str">
            <v>CAPSEXP</v>
          </cell>
          <cell r="F33" t="str">
            <v>Controller's Office</v>
          </cell>
          <cell r="G33" t="str">
            <v>A20 15 003</v>
          </cell>
          <cell r="J33" t="str">
            <v>MCTM Tax</v>
          </cell>
          <cell r="K33" t="str">
            <v>5200 0030</v>
          </cell>
          <cell r="L33" t="str">
            <v>N/A</v>
          </cell>
        </row>
        <row r="34">
          <cell r="A34" t="str">
            <v>DFG</v>
          </cell>
          <cell r="B34" t="str">
            <v>DFGEXP</v>
          </cell>
          <cell r="F34" t="str">
            <v>Cr. Bearing Acad. Partnerships</v>
          </cell>
          <cell r="G34" t="str">
            <v>A20 35 018</v>
          </cell>
          <cell r="J34" t="str">
            <v>MCTM Tax R F</v>
          </cell>
          <cell r="K34" t="str">
            <v>5210 0030</v>
          </cell>
          <cell r="L34" t="str">
            <v>N/A</v>
          </cell>
        </row>
        <row r="35">
          <cell r="A35" t="str">
            <v>Executive and Global Programs</v>
          </cell>
          <cell r="B35" t="str">
            <v>EXECPROGEXP</v>
          </cell>
          <cell r="F35" t="str">
            <v>Cr. Bearing International Progs.</v>
          </cell>
          <cell r="G35" t="str">
            <v>A20 35 027</v>
          </cell>
          <cell r="J35" t="str">
            <v>Meals</v>
          </cell>
          <cell r="K35" t="str">
            <v>6100 0030</v>
          </cell>
          <cell r="L35" t="str">
            <v>N/A</v>
          </cell>
        </row>
        <row r="36">
          <cell r="F36" t="str">
            <v>CSE - Student Start-up Series</v>
          </cell>
          <cell r="G36" t="str">
            <v>A20 25 062</v>
          </cell>
          <cell r="J36" t="str">
            <v>Membership/Dues</v>
          </cell>
          <cell r="K36" t="str">
            <v>9500 0030</v>
          </cell>
          <cell r="L36" t="str">
            <v>N/A</v>
          </cell>
        </row>
        <row r="37">
          <cell r="F37" t="str">
            <v>CUNY Additional Resources</v>
          </cell>
          <cell r="G37" t="str">
            <v>A20 03 002</v>
          </cell>
          <cell r="J37" t="str">
            <v>Messenger Service</v>
          </cell>
          <cell r="K37" t="str">
            <v>9500 0035</v>
          </cell>
          <cell r="L37" t="str">
            <v>N/A</v>
          </cell>
        </row>
        <row r="38">
          <cell r="F38" t="str">
            <v>Custom Executive Programs</v>
          </cell>
          <cell r="G38" t="str">
            <v>A20 25 060</v>
          </cell>
          <cell r="J38" t="str">
            <v>Moving Costs</v>
          </cell>
          <cell r="K38" t="str">
            <v xml:space="preserve">9000 0030 </v>
          </cell>
          <cell r="L38" t="str">
            <v>N/A</v>
          </cell>
        </row>
        <row r="39">
          <cell r="F39" t="str">
            <v>Dean of Students</v>
          </cell>
          <cell r="G39" t="str">
            <v>A20 20 014</v>
          </cell>
          <cell r="J39" t="str">
            <v>NYC Deposit (14%)</v>
          </cell>
          <cell r="K39" t="str">
            <v>9900 0010</v>
          </cell>
          <cell r="L39" t="str">
            <v>N/A</v>
          </cell>
        </row>
        <row r="40">
          <cell r="F40" t="str">
            <v>Dean's Discretionary Fund II</v>
          </cell>
          <cell r="G40" t="str">
            <v>A20 35 010</v>
          </cell>
          <cell r="J40" t="str">
            <v>Office Furniture</v>
          </cell>
          <cell r="K40" t="str">
            <v>6500 0030</v>
          </cell>
          <cell r="L40" t="str">
            <v>N/A</v>
          </cell>
        </row>
        <row r="41">
          <cell r="B41" t="str">
            <v>Name</v>
          </cell>
          <cell r="F41" t="str">
            <v>Dean's Honors Ceremony</v>
          </cell>
          <cell r="G41" t="str">
            <v>A20 25 024</v>
          </cell>
          <cell r="J41" t="str">
            <v>Office Supplies</v>
          </cell>
          <cell r="K41" t="str">
            <v>9500 0010</v>
          </cell>
          <cell r="L41" t="str">
            <v>N/A</v>
          </cell>
        </row>
        <row r="42">
          <cell r="B42" t="str">
            <v>Number</v>
          </cell>
          <cell r="F42" t="str">
            <v>Dean's Office-Pilot Programs</v>
          </cell>
          <cell r="G42" t="str">
            <v>A20 25 040</v>
          </cell>
          <cell r="J42" t="str">
            <v>Other School Related Exp</v>
          </cell>
          <cell r="K42" t="str">
            <v>6100 0060</v>
          </cell>
          <cell r="L42" t="str">
            <v>N/A</v>
          </cell>
        </row>
        <row r="43">
          <cell r="F43" t="str">
            <v>Dean's Recovery Fund</v>
          </cell>
          <cell r="G43" t="str">
            <v>A20 35 007</v>
          </cell>
          <cell r="J43" t="str">
            <v>Overhead</v>
          </cell>
          <cell r="K43" t="str">
            <v>9900 0020</v>
          </cell>
          <cell r="L43" t="str">
            <v>N/A</v>
          </cell>
        </row>
        <row r="44">
          <cell r="F44" t="str">
            <v>Department of Law DFG</v>
          </cell>
          <cell r="G44" t="str">
            <v>A20 25 074</v>
          </cell>
          <cell r="J44" t="str">
            <v>Payroll - Sch of Public Affair</v>
          </cell>
          <cell r="K44" t="str">
            <v>5000 0054</v>
          </cell>
          <cell r="L44" t="str">
            <v>N/A</v>
          </cell>
        </row>
        <row r="45">
          <cell r="F45" t="str">
            <v>DFG - Administrative Overhead</v>
          </cell>
          <cell r="G45" t="str">
            <v>A20 03 003</v>
          </cell>
          <cell r="J45" t="str">
            <v>Payroll - Weissman</v>
          </cell>
          <cell r="K45" t="str">
            <v>5000 0052</v>
          </cell>
          <cell r="L45" t="str">
            <v>N/A</v>
          </cell>
        </row>
        <row r="46">
          <cell r="F46" t="str">
            <v>Digital Marketing Strategy</v>
          </cell>
          <cell r="G46" t="str">
            <v>A20 25 064</v>
          </cell>
          <cell r="J46" t="str">
            <v>Payroll - Zicklin</v>
          </cell>
          <cell r="K46" t="str">
            <v>5000 0053</v>
          </cell>
          <cell r="L46" t="str">
            <v>N/A</v>
          </cell>
        </row>
        <row r="47">
          <cell r="F47" t="str">
            <v>Direct Marketing Center</v>
          </cell>
          <cell r="G47" t="str">
            <v>A20 25 046</v>
          </cell>
          <cell r="J47" t="str">
            <v>Payroll Full Time</v>
          </cell>
          <cell r="K47" t="str">
            <v>5000 0010</v>
          </cell>
          <cell r="L47" t="str">
            <v>N/A</v>
          </cell>
        </row>
        <row r="48">
          <cell r="F48" t="str">
            <v>Economics Dept. - Conference</v>
          </cell>
          <cell r="G48" t="str">
            <v>A20 25 004</v>
          </cell>
          <cell r="J48" t="str">
            <v>Payroll Full Time - NYS</v>
          </cell>
          <cell r="K48" t="str">
            <v>5020 0010</v>
          </cell>
          <cell r="L48" t="str">
            <v>N/A</v>
          </cell>
        </row>
        <row r="49">
          <cell r="F49" t="str">
            <v>Economics Dept.-Microstructure</v>
          </cell>
          <cell r="G49" t="str">
            <v>A20 25 002</v>
          </cell>
          <cell r="J49" t="str">
            <v>Payroll Full Time R F</v>
          </cell>
          <cell r="K49" t="str">
            <v>5010 0010</v>
          </cell>
          <cell r="L49" t="str">
            <v>N/A</v>
          </cell>
        </row>
        <row r="50">
          <cell r="F50" t="str">
            <v>Endowment Fund</v>
          </cell>
          <cell r="G50" t="str">
            <v>A20 90 003</v>
          </cell>
          <cell r="J50" t="str">
            <v>Payroll Part Time</v>
          </cell>
          <cell r="K50" t="str">
            <v>5000 0020</v>
          </cell>
          <cell r="L50" t="str">
            <v>N/A</v>
          </cell>
        </row>
        <row r="51">
          <cell r="F51" t="str">
            <v>Endowment Fund - Investments</v>
          </cell>
          <cell r="G51" t="str">
            <v>A20 90 005</v>
          </cell>
          <cell r="J51" t="str">
            <v>Payroll Part Time - NYS</v>
          </cell>
          <cell r="K51" t="str">
            <v>5020 0020</v>
          </cell>
          <cell r="L51" t="str">
            <v>N/A</v>
          </cell>
        </row>
        <row r="52">
          <cell r="F52" t="str">
            <v>Enterprise Risk Management</v>
          </cell>
          <cell r="G52" t="str">
            <v>A20 25 065</v>
          </cell>
          <cell r="J52" t="str">
            <v>Payroll Service Fee</v>
          </cell>
          <cell r="K52" t="str">
            <v>9500 0100</v>
          </cell>
          <cell r="L52" t="str">
            <v>N/A</v>
          </cell>
        </row>
        <row r="53">
          <cell r="F53" t="str">
            <v>Escrow Account - IEP</v>
          </cell>
          <cell r="G53" t="str">
            <v>A20 15 033</v>
          </cell>
          <cell r="J53" t="str">
            <v>Payroll Service Fee R F</v>
          </cell>
          <cell r="K53" t="str">
            <v>9510 0100</v>
          </cell>
          <cell r="L53" t="str">
            <v>N/A</v>
          </cell>
        </row>
        <row r="54">
          <cell r="F54" t="str">
            <v>Exe. Progs. - Marketing Expenses</v>
          </cell>
          <cell r="G54" t="str">
            <v>A20 25 066</v>
          </cell>
          <cell r="J54" t="str">
            <v>PHD Payroll - Weissman</v>
          </cell>
          <cell r="K54" t="str">
            <v>5000 0050</v>
          </cell>
          <cell r="L54" t="str">
            <v>N/A</v>
          </cell>
        </row>
        <row r="55">
          <cell r="F55" t="str">
            <v>Executive Education</v>
          </cell>
          <cell r="G55" t="str">
            <v>A20 25 059</v>
          </cell>
          <cell r="J55" t="str">
            <v>PHD Payroll - Zicklin</v>
          </cell>
          <cell r="K55" t="str">
            <v>5000 0051</v>
          </cell>
          <cell r="L55" t="str">
            <v>N/A</v>
          </cell>
        </row>
        <row r="56">
          <cell r="F56" t="str">
            <v>Executive Programs Payroll</v>
          </cell>
          <cell r="G56" t="str">
            <v>A20 52 001</v>
          </cell>
          <cell r="J56" t="str">
            <v>Postage</v>
          </cell>
          <cell r="K56" t="str">
            <v>9500 0020</v>
          </cell>
          <cell r="L56" t="str">
            <v>N/A</v>
          </cell>
        </row>
        <row r="57">
          <cell r="F57" t="str">
            <v>Field Center - CAPS</v>
          </cell>
          <cell r="G57" t="str">
            <v>A20 25 055</v>
          </cell>
          <cell r="J57" t="str">
            <v>Printing/Stationary</v>
          </cell>
          <cell r="K57" t="str">
            <v>9500 0060</v>
          </cell>
          <cell r="L57" t="str">
            <v>N/A</v>
          </cell>
        </row>
        <row r="58">
          <cell r="F58" t="str">
            <v>Friends Of Library</v>
          </cell>
          <cell r="G58" t="str">
            <v>A20 40 003</v>
          </cell>
          <cell r="J58" t="str">
            <v>Prizes/Awards/Scholarships Exp</v>
          </cell>
          <cell r="K58" t="str">
            <v>6100 0070</v>
          </cell>
          <cell r="L58" t="str">
            <v>N/A</v>
          </cell>
        </row>
        <row r="59">
          <cell r="F59" t="str">
            <v>FT Honor MBA Fees</v>
          </cell>
          <cell r="G59" t="str">
            <v>A20 25 042</v>
          </cell>
          <cell r="J59" t="str">
            <v>Professional Fees Other</v>
          </cell>
          <cell r="K59" t="str">
            <v>6000 0030</v>
          </cell>
          <cell r="L59" t="str">
            <v>N/A</v>
          </cell>
        </row>
        <row r="60">
          <cell r="F60" t="str">
            <v>FT Honor MBA Student Account</v>
          </cell>
          <cell r="G60" t="str">
            <v>A20 25 043</v>
          </cell>
          <cell r="J60" t="str">
            <v>Program Orientation</v>
          </cell>
          <cell r="K60" t="str">
            <v>6100 0050</v>
          </cell>
          <cell r="L60" t="str">
            <v>N/A</v>
          </cell>
        </row>
        <row r="61">
          <cell r="F61" t="str">
            <v>Full-Time MBA - Locker Fees</v>
          </cell>
          <cell r="G61" t="str">
            <v>A20 25 047</v>
          </cell>
          <cell r="J61" t="str">
            <v>Publications/Subscriptions</v>
          </cell>
          <cell r="K61" t="str">
            <v>9500 0050</v>
          </cell>
          <cell r="L61" t="str">
            <v>N/A</v>
          </cell>
        </row>
        <row r="62">
          <cell r="F62" t="str">
            <v>GIS &amp; Data Services Support</v>
          </cell>
          <cell r="G62" t="str">
            <v>A20 40 009</v>
          </cell>
          <cell r="J62" t="str">
            <v>Rent - Residential</v>
          </cell>
          <cell r="K62" t="str">
            <v>9000 0010</v>
          </cell>
          <cell r="L62" t="str">
            <v>N/A</v>
          </cell>
        </row>
        <row r="63">
          <cell r="F63" t="str">
            <v>Global Initiatives</v>
          </cell>
          <cell r="G63" t="str">
            <v>A20 10 018</v>
          </cell>
          <cell r="J63" t="str">
            <v>Rental Expense</v>
          </cell>
          <cell r="K63" t="str">
            <v>9500 0061</v>
          </cell>
          <cell r="L63" t="str">
            <v>N/A</v>
          </cell>
        </row>
        <row r="64">
          <cell r="F64" t="str">
            <v>Graduate Admissions</v>
          </cell>
          <cell r="G64" t="str">
            <v>A20 35 017</v>
          </cell>
          <cell r="J64" t="str">
            <v>Revenue Sharing  -- Net</v>
          </cell>
          <cell r="K64" t="str">
            <v>9900 0040</v>
          </cell>
          <cell r="L64" t="str">
            <v>N/A</v>
          </cell>
        </row>
        <row r="65">
          <cell r="F65" t="str">
            <v>Graduate Career Services</v>
          </cell>
          <cell r="G65" t="str">
            <v>A20 25 022</v>
          </cell>
          <cell r="J65" t="str">
            <v>Salaries Payable - Local - FT</v>
          </cell>
          <cell r="K65" t="str">
            <v>2050 0010</v>
          </cell>
          <cell r="L65" t="str">
            <v>N/A</v>
          </cell>
        </row>
        <row r="66">
          <cell r="F66" t="str">
            <v>Hardware Replacement - BCTC</v>
          </cell>
          <cell r="G66" t="str">
            <v>A20 40 008</v>
          </cell>
          <cell r="J66" t="str">
            <v>Salaries Payable - Local - PT</v>
          </cell>
          <cell r="K66" t="str">
            <v>2050 0020</v>
          </cell>
          <cell r="L66" t="str">
            <v>N/A</v>
          </cell>
        </row>
        <row r="67">
          <cell r="F67" t="str">
            <v>International Programs</v>
          </cell>
          <cell r="G67" t="str">
            <v>A20 25 030</v>
          </cell>
          <cell r="J67" t="str">
            <v>Service Charge - Website</v>
          </cell>
          <cell r="K67" t="str">
            <v>6700 0040</v>
          </cell>
          <cell r="L67" t="str">
            <v>N/A</v>
          </cell>
        </row>
        <row r="68">
          <cell r="F68" t="str">
            <v>Int'l Banking Project</v>
          </cell>
          <cell r="G68" t="str">
            <v>A20 25 045</v>
          </cell>
          <cell r="J68" t="str">
            <v>Software</v>
          </cell>
          <cell r="K68" t="str">
            <v>6700 0010</v>
          </cell>
          <cell r="L68" t="str">
            <v>N/A</v>
          </cell>
        </row>
        <row r="69">
          <cell r="F69" t="str">
            <v>Int'l Program - Finance</v>
          </cell>
          <cell r="G69" t="str">
            <v>A20 25 034</v>
          </cell>
          <cell r="J69" t="str">
            <v>SS Full Time - NYS</v>
          </cell>
          <cell r="K69" t="str">
            <v>5120 0010</v>
          </cell>
          <cell r="L69" t="str">
            <v>N/A</v>
          </cell>
        </row>
        <row r="70">
          <cell r="F70" t="str">
            <v>Int'l Program - Marketing</v>
          </cell>
          <cell r="G70" t="str">
            <v>A20 25 035</v>
          </cell>
          <cell r="J70" t="str">
            <v>Storage Charge</v>
          </cell>
          <cell r="K70" t="str">
            <v>6100 0085</v>
          </cell>
          <cell r="L70" t="str">
            <v>N/A</v>
          </cell>
        </row>
        <row r="71">
          <cell r="F71" t="str">
            <v>Int'l Program - Weissman Ctr.</v>
          </cell>
          <cell r="G71" t="str">
            <v>A20 25 037</v>
          </cell>
          <cell r="J71" t="str">
            <v>SUI (Employer)</v>
          </cell>
          <cell r="K71" t="str">
            <v>5200 0020</v>
          </cell>
          <cell r="L71" t="str">
            <v>N/A</v>
          </cell>
        </row>
        <row r="72">
          <cell r="F72" t="str">
            <v>Int'l Program - Zicklin Dean</v>
          </cell>
          <cell r="G72" t="str">
            <v>A20 25 036</v>
          </cell>
          <cell r="J72" t="str">
            <v>Systems License/Maintenance</v>
          </cell>
          <cell r="K72" t="str">
            <v>6700 0020</v>
          </cell>
          <cell r="L72" t="str">
            <v>N/A</v>
          </cell>
        </row>
        <row r="73">
          <cell r="F73" t="str">
            <v>Int'l Studies - Eco &amp; Mgt</v>
          </cell>
          <cell r="G73" t="str">
            <v>A20 25 006</v>
          </cell>
          <cell r="J73" t="str">
            <v>Ticket Sales Expense</v>
          </cell>
          <cell r="K73" t="str">
            <v>9500 0025</v>
          </cell>
          <cell r="L73" t="str">
            <v>N/A</v>
          </cell>
        </row>
        <row r="74">
          <cell r="F74" t="str">
            <v>Intl.Prog.-Statistics/CIS</v>
          </cell>
          <cell r="G74" t="str">
            <v>A20 25 050</v>
          </cell>
          <cell r="J74" t="str">
            <v>Travel-Local</v>
          </cell>
          <cell r="K74" t="str">
            <v>9150 0010</v>
          </cell>
          <cell r="L74" t="str">
            <v>N/A</v>
          </cell>
        </row>
        <row r="75">
          <cell r="F75" t="str">
            <v>Investment Income (Loss)</v>
          </cell>
          <cell r="G75" t="str">
            <v>A20 00 000</v>
          </cell>
          <cell r="J75" t="str">
            <v>Travel-Out Of Town</v>
          </cell>
          <cell r="K75" t="str">
            <v>9150 0020</v>
          </cell>
          <cell r="L75" t="str">
            <v>N/A</v>
          </cell>
        </row>
        <row r="76">
          <cell r="F76" t="str">
            <v>Law Dept. Discretionary Fund</v>
          </cell>
          <cell r="G76" t="str">
            <v>A20 25 051</v>
          </cell>
          <cell r="J76" t="str">
            <v>Utilities</v>
          </cell>
          <cell r="K76" t="str">
            <v>9000 0020</v>
          </cell>
          <cell r="L76" t="str">
            <v>N/A</v>
          </cell>
        </row>
        <row r="77">
          <cell r="F77" t="str">
            <v>Legal Development Fund</v>
          </cell>
          <cell r="G77" t="str">
            <v>A20 03 004</v>
          </cell>
          <cell r="J77" t="str">
            <v>Select From Drop List</v>
          </cell>
          <cell r="K77" t="str">
            <v xml:space="preserve"> </v>
          </cell>
          <cell r="L77" t="str">
            <v xml:space="preserve"> </v>
          </cell>
        </row>
        <row r="78">
          <cell r="F78" t="str">
            <v>Library Corporation</v>
          </cell>
          <cell r="G78" t="str">
            <v>A20 40 005</v>
          </cell>
          <cell r="J78" t="str">
            <v>Advertising</v>
          </cell>
          <cell r="K78" t="str">
            <v>9500 0015</v>
          </cell>
          <cell r="L78" t="str">
            <v>N/A</v>
          </cell>
        </row>
        <row r="79">
          <cell r="F79" t="str">
            <v>Lindsey Years Symposium</v>
          </cell>
          <cell r="G79" t="str">
            <v>A20 35 020</v>
          </cell>
          <cell r="J79" t="str">
            <v>Auto Lease Expense</v>
          </cell>
          <cell r="K79" t="str">
            <v>6600 0030</v>
          </cell>
          <cell r="L79" t="str">
            <v>N/A</v>
          </cell>
        </row>
        <row r="80">
          <cell r="F80" t="str">
            <v>Management Department</v>
          </cell>
          <cell r="G80" t="str">
            <v>A20 25 007</v>
          </cell>
          <cell r="J80" t="str">
            <v>Bad Debts Expense</v>
          </cell>
          <cell r="K80" t="str">
            <v>6100 0040</v>
          </cell>
          <cell r="L80" t="str">
            <v>N/A</v>
          </cell>
        </row>
        <row r="81">
          <cell r="F81" t="str">
            <v>Marketing Department</v>
          </cell>
          <cell r="G81" t="str">
            <v>A20 25 008</v>
          </cell>
          <cell r="J81" t="str">
            <v>Bank/Investment Fees</v>
          </cell>
          <cell r="K81" t="str">
            <v>9500 0080</v>
          </cell>
          <cell r="L81" t="str">
            <v>N/A</v>
          </cell>
        </row>
        <row r="82">
          <cell r="F82" t="str">
            <v>MBA - Healthcare Program</v>
          </cell>
          <cell r="G82" t="str">
            <v>A20 25 058</v>
          </cell>
          <cell r="J82" t="str">
            <v>Books/Instructional Materials</v>
          </cell>
          <cell r="K82" t="str">
            <v>6100 0010</v>
          </cell>
          <cell r="L82" t="str">
            <v>N/A</v>
          </cell>
        </row>
        <row r="83">
          <cell r="F83" t="str">
            <v>MCU Non-Degree</v>
          </cell>
          <cell r="G83" t="str">
            <v>A20 25 063</v>
          </cell>
          <cell r="J83" t="str">
            <v>Campus Security Services</v>
          </cell>
          <cell r="K83" t="str">
            <v>6200 0010</v>
          </cell>
          <cell r="L83" t="str">
            <v>N/A</v>
          </cell>
        </row>
        <row r="84">
          <cell r="F84" t="str">
            <v>Miscellaneous Library</v>
          </cell>
          <cell r="G84" t="str">
            <v>A20 40 004</v>
          </cell>
          <cell r="J84" t="str">
            <v>Computer Hardware</v>
          </cell>
          <cell r="K84" t="str">
            <v>6500 0020</v>
          </cell>
          <cell r="L84" t="str">
            <v>N/A</v>
          </cell>
        </row>
        <row r="85">
          <cell r="F85" t="str">
            <v>Newman Real Estate Institute</v>
          </cell>
          <cell r="G85" t="str">
            <v>A20 25 048</v>
          </cell>
          <cell r="J85" t="str">
            <v>Conference Service Expenses</v>
          </cell>
          <cell r="K85" t="str">
            <v>9500 0095</v>
          </cell>
          <cell r="L85" t="str">
            <v>N/A</v>
          </cell>
        </row>
        <row r="86">
          <cell r="F86" t="str">
            <v>Non-Degree Domestic Programs</v>
          </cell>
          <cell r="G86" t="str">
            <v>A20 35 023</v>
          </cell>
          <cell r="J86" t="str">
            <v>Conferences/Meetings</v>
          </cell>
          <cell r="K86" t="str">
            <v>6100 0090</v>
          </cell>
          <cell r="L86" t="str">
            <v>N/A</v>
          </cell>
        </row>
        <row r="87">
          <cell r="F87" t="str">
            <v>Non-Degree International Program</v>
          </cell>
          <cell r="G87" t="str">
            <v>A20 35 025</v>
          </cell>
          <cell r="J87" t="str">
            <v>FB Full Time - NYS</v>
          </cell>
          <cell r="K87" t="str">
            <v xml:space="preserve">5130 0010 </v>
          </cell>
          <cell r="L87" t="str">
            <v>N/A</v>
          </cell>
        </row>
        <row r="88">
          <cell r="F88" t="str">
            <v>NY Census-Research</v>
          </cell>
          <cell r="G88" t="str">
            <v>A20 35 014</v>
          </cell>
          <cell r="J88" t="str">
            <v>FB Part Time - NYS</v>
          </cell>
          <cell r="K88" t="str">
            <v>5130 0020</v>
          </cell>
          <cell r="L88" t="str">
            <v>N/A</v>
          </cell>
        </row>
        <row r="89">
          <cell r="F89" t="str">
            <v>Operations &amp; Finance</v>
          </cell>
          <cell r="G89" t="str">
            <v>A20 35 026</v>
          </cell>
          <cell r="J89" t="str">
            <v>FICA (Employer)</v>
          </cell>
          <cell r="K89" t="str">
            <v>5100 0010</v>
          </cell>
          <cell r="L89" t="str">
            <v>N/A</v>
          </cell>
        </row>
        <row r="90">
          <cell r="F90" t="str">
            <v>OVP-EM SWUFE Support Services</v>
          </cell>
          <cell r="G90" t="str">
            <v>A20 20 015</v>
          </cell>
          <cell r="J90" t="str">
            <v>Flowers/Decoration</v>
          </cell>
          <cell r="K90" t="str">
            <v>9000 0040</v>
          </cell>
          <cell r="L90" t="str">
            <v>N/A</v>
          </cell>
        </row>
        <row r="91">
          <cell r="F91" t="str">
            <v>Payroll Advances</v>
          </cell>
          <cell r="G91" t="str">
            <v>A20 15 017</v>
          </cell>
          <cell r="J91" t="str">
            <v>Fringe Benefits R F</v>
          </cell>
          <cell r="K91" t="str">
            <v>5110 0010</v>
          </cell>
          <cell r="L91" t="str">
            <v>N/A</v>
          </cell>
        </row>
        <row r="92">
          <cell r="F92" t="str">
            <v>PCMH Library</v>
          </cell>
          <cell r="G92" t="str">
            <v>A20 40 002</v>
          </cell>
          <cell r="J92" t="str">
            <v>FUTA (Employer)</v>
          </cell>
          <cell r="K92" t="str">
            <v>5200 0010</v>
          </cell>
          <cell r="L92" t="str">
            <v>N/A</v>
          </cell>
        </row>
        <row r="93">
          <cell r="F93" t="str">
            <v>Pell Admin /Controller&amp;Bursar</v>
          </cell>
          <cell r="G93" t="str">
            <v>A20 15 010</v>
          </cell>
          <cell r="J93" t="str">
            <v>Graduation Expenses</v>
          </cell>
          <cell r="K93" t="str">
            <v>6100 0020</v>
          </cell>
          <cell r="L93" t="str">
            <v>N/A</v>
          </cell>
        </row>
        <row r="94">
          <cell r="F94" t="str">
            <v>Pell Admin/Enrollment Services</v>
          </cell>
          <cell r="G94" t="str">
            <v>A20 20 009</v>
          </cell>
          <cell r="J94" t="str">
            <v>Insurance Expenses</v>
          </cell>
          <cell r="K94" t="str">
            <v>9500 0005</v>
          </cell>
          <cell r="L94" t="str">
            <v>N/A</v>
          </cell>
        </row>
        <row r="95">
          <cell r="F95" t="str">
            <v>PHBS MSF - Shenzhen, China</v>
          </cell>
          <cell r="G95" t="str">
            <v>A20 25 068</v>
          </cell>
          <cell r="J95" t="str">
            <v>International Mgmt. Conf.</v>
          </cell>
          <cell r="K95" t="str">
            <v>6400 0001</v>
          </cell>
          <cell r="L95" t="str">
            <v>N/A</v>
          </cell>
        </row>
        <row r="96">
          <cell r="F96" t="str">
            <v>PhD Program ADS</v>
          </cell>
          <cell r="G96" t="str">
            <v>A20 25 054</v>
          </cell>
          <cell r="J96" t="str">
            <v>MCTM Tax</v>
          </cell>
          <cell r="K96" t="str">
            <v>5200 0030</v>
          </cell>
          <cell r="L96" t="str">
            <v>N/A</v>
          </cell>
        </row>
        <row r="97">
          <cell r="F97" t="str">
            <v>PhD Program-SWUFE</v>
          </cell>
          <cell r="G97" t="str">
            <v>A20 25 053</v>
          </cell>
          <cell r="J97" t="str">
            <v xml:space="preserve">MCTM Tax R. F. </v>
          </cell>
          <cell r="K97" t="str">
            <v>5210 0030</v>
          </cell>
          <cell r="L97" t="str">
            <v>N/A</v>
          </cell>
        </row>
        <row r="98">
          <cell r="F98" t="str">
            <v>President Baruch College</v>
          </cell>
          <cell r="G98" t="str">
            <v>A20 03 001</v>
          </cell>
          <cell r="J98" t="str">
            <v>Meals</v>
          </cell>
          <cell r="K98" t="str">
            <v>6100 0030</v>
          </cell>
          <cell r="L98" t="str">
            <v>N/A</v>
          </cell>
        </row>
        <row r="99">
          <cell r="F99" t="str">
            <v>Provost Baruch College</v>
          </cell>
          <cell r="G99" t="str">
            <v>A20 10 012</v>
          </cell>
          <cell r="J99" t="str">
            <v>Membership/Dues</v>
          </cell>
          <cell r="K99" t="str">
            <v>9500 0030</v>
          </cell>
          <cell r="L99" t="str">
            <v>N/A</v>
          </cell>
        </row>
        <row r="100">
          <cell r="F100" t="str">
            <v>Public Safety</v>
          </cell>
          <cell r="G100" t="str">
            <v>A20 15 034</v>
          </cell>
          <cell r="J100" t="str">
            <v>Misc. Expenses</v>
          </cell>
          <cell r="K100" t="str">
            <v>6400 0005</v>
          </cell>
          <cell r="L100" t="str">
            <v>N/A</v>
          </cell>
        </row>
        <row r="101">
          <cell r="F101" t="str">
            <v>Quickstart Pre Term Program</v>
          </cell>
          <cell r="G101" t="str">
            <v>A20 25 023</v>
          </cell>
          <cell r="J101" t="str">
            <v>NYC Deposit (14%)</v>
          </cell>
          <cell r="K101" t="str">
            <v>9900 0010</v>
          </cell>
          <cell r="L101" t="str">
            <v>N/A</v>
          </cell>
        </row>
        <row r="102">
          <cell r="F102" t="str">
            <v>Real Estate Certificate Program</v>
          </cell>
          <cell r="G102" t="str">
            <v>A20 25 070</v>
          </cell>
          <cell r="J102" t="str">
            <v>Office Supplies</v>
          </cell>
          <cell r="K102" t="str">
            <v>9500 0010</v>
          </cell>
          <cell r="L102" t="str">
            <v>N/A</v>
          </cell>
        </row>
        <row r="103">
          <cell r="F103" t="str">
            <v>Real Estate Club</v>
          </cell>
          <cell r="G103" t="str">
            <v>A20 08 014</v>
          </cell>
          <cell r="J103" t="str">
            <v>Open House Reception</v>
          </cell>
          <cell r="K103" t="str">
            <v>6400 0010</v>
          </cell>
          <cell r="L103" t="str">
            <v>N/A</v>
          </cell>
        </row>
        <row r="104">
          <cell r="F104" t="str">
            <v>Real Estate Dept. Discre. Fund</v>
          </cell>
          <cell r="G104" t="str">
            <v>A20 25 052</v>
          </cell>
          <cell r="J104" t="str">
            <v>Other School Related Exp</v>
          </cell>
          <cell r="K104" t="str">
            <v>6100 0060</v>
          </cell>
          <cell r="L104" t="str">
            <v>N/A</v>
          </cell>
        </row>
        <row r="105">
          <cell r="F105" t="str">
            <v>Schwartz Faculty Activity Exp</v>
          </cell>
          <cell r="G105" t="str">
            <v>A20 25 049</v>
          </cell>
          <cell r="J105" t="str">
            <v>Overhead</v>
          </cell>
          <cell r="K105" t="str">
            <v>9900 0020</v>
          </cell>
          <cell r="L105" t="str">
            <v>N/A</v>
          </cell>
        </row>
        <row r="106">
          <cell r="F106" t="str">
            <v>Stan Ross Dept. of Accountancy</v>
          </cell>
          <cell r="G106" t="str">
            <v>A20 25 009</v>
          </cell>
          <cell r="J106" t="str">
            <v>Payroll Full Time</v>
          </cell>
          <cell r="K106" t="str">
            <v>5000 0010</v>
          </cell>
          <cell r="L106" t="str">
            <v>N/A</v>
          </cell>
        </row>
        <row r="107">
          <cell r="F107" t="str">
            <v>Student Life</v>
          </cell>
          <cell r="G107" t="str">
            <v>A20 20 012</v>
          </cell>
          <cell r="J107" t="str">
            <v>Payroll Full Time - NYS</v>
          </cell>
          <cell r="K107" t="str">
            <v>5020 0010</v>
          </cell>
          <cell r="L107" t="str">
            <v>N/A</v>
          </cell>
        </row>
        <row r="108">
          <cell r="F108" t="str">
            <v>Student With Disabilities</v>
          </cell>
          <cell r="G108" t="str">
            <v>A20 20 007</v>
          </cell>
          <cell r="J108" t="str">
            <v>Payroll Full Time R F</v>
          </cell>
          <cell r="K108" t="str">
            <v>5010 0010</v>
          </cell>
          <cell r="L108" t="str">
            <v>N/A</v>
          </cell>
        </row>
        <row r="109">
          <cell r="F109" t="str">
            <v>Subotnick Center</v>
          </cell>
          <cell r="G109" t="str">
            <v>A20 25 038</v>
          </cell>
          <cell r="J109" t="str">
            <v>Payroll Part Time</v>
          </cell>
          <cell r="K109" t="str">
            <v>5000 0020</v>
          </cell>
          <cell r="L109" t="str">
            <v>N/A</v>
          </cell>
        </row>
        <row r="110">
          <cell r="F110" t="str">
            <v>Summer Camp</v>
          </cell>
          <cell r="G110" t="str">
            <v>A20 20 001</v>
          </cell>
          <cell r="J110" t="str">
            <v>Payroll Part Time - NYS</v>
          </cell>
          <cell r="K110" t="str">
            <v>5020 0020</v>
          </cell>
          <cell r="L110" t="str">
            <v>N/A</v>
          </cell>
        </row>
        <row r="111">
          <cell r="F111" t="str">
            <v>Summer Leadership Academy</v>
          </cell>
          <cell r="G111" t="str">
            <v>A20 20 011</v>
          </cell>
          <cell r="J111" t="str">
            <v>Payroll Service Fee R F</v>
          </cell>
          <cell r="K111" t="str">
            <v>9510 0100</v>
          </cell>
          <cell r="L111" t="str">
            <v>N/A</v>
          </cell>
        </row>
        <row r="112">
          <cell r="F112" t="str">
            <v>SWUFE - WSAS</v>
          </cell>
          <cell r="G112" t="str">
            <v>A20 30 020</v>
          </cell>
          <cell r="J112" t="str">
            <v>Postage</v>
          </cell>
          <cell r="K112" t="str">
            <v>9500 0020</v>
          </cell>
          <cell r="L112" t="str">
            <v>N/A</v>
          </cell>
        </row>
        <row r="113">
          <cell r="F113" t="str">
            <v>SWUFE 3+1 - Chengdu, China</v>
          </cell>
          <cell r="G113" t="str">
            <v>A20 25 069</v>
          </cell>
          <cell r="J113" t="str">
            <v>Printing/Stationary</v>
          </cell>
          <cell r="K113" t="str">
            <v>9500 0060</v>
          </cell>
          <cell r="L113" t="str">
            <v>N/A</v>
          </cell>
        </row>
        <row r="114">
          <cell r="F114" t="str">
            <v>SWUFE Management Fee</v>
          </cell>
          <cell r="G114" t="str">
            <v>A20 25 072</v>
          </cell>
          <cell r="J114" t="str">
            <v>Professional Fees Other</v>
          </cell>
          <cell r="K114" t="str">
            <v>6000 0030</v>
          </cell>
          <cell r="L114" t="str">
            <v>N/A</v>
          </cell>
        </row>
        <row r="115">
          <cell r="F115" t="str">
            <v>Unclaimed Refund Checks</v>
          </cell>
          <cell r="G115" t="str">
            <v>A20 15 021</v>
          </cell>
          <cell r="J115" t="str">
            <v>Program Orientation</v>
          </cell>
          <cell r="K115" t="str">
            <v>6100 0050</v>
          </cell>
          <cell r="L115" t="str">
            <v>N/A</v>
          </cell>
        </row>
        <row r="116">
          <cell r="F116" t="str">
            <v>Undergraduate Programs and Activities</v>
          </cell>
          <cell r="G116" t="str">
            <v>A20 25 056</v>
          </cell>
          <cell r="J116" t="str">
            <v>Publications/Subscriptions</v>
          </cell>
          <cell r="K116" t="str">
            <v>9500 0050</v>
          </cell>
          <cell r="L116" t="str">
            <v>N/A</v>
          </cell>
        </row>
        <row r="117">
          <cell r="F117" t="str">
            <v>Weissman Grad. Career Services</v>
          </cell>
          <cell r="G117" t="str">
            <v>A20 30 018</v>
          </cell>
          <cell r="J117" t="str">
            <v>Rental Expense</v>
          </cell>
          <cell r="K117" t="str">
            <v>9500 0061</v>
          </cell>
          <cell r="L117" t="str">
            <v>N/A</v>
          </cell>
        </row>
        <row r="118">
          <cell r="F118" t="str">
            <v>Wollman Fund</v>
          </cell>
          <cell r="G118" t="str">
            <v>A20 90 004</v>
          </cell>
          <cell r="J118" t="str">
            <v>Salaries Payable - Local - FT</v>
          </cell>
          <cell r="K118" t="str">
            <v>2050 0010</v>
          </cell>
          <cell r="L118" t="str">
            <v>N/A</v>
          </cell>
        </row>
        <row r="119">
          <cell r="F119" t="str">
            <v>Wollman Fund - Investments</v>
          </cell>
          <cell r="G119" t="str">
            <v>A20 90 006</v>
          </cell>
          <cell r="J119" t="str">
            <v>Salaries Payable - Local - PT</v>
          </cell>
          <cell r="K119" t="str">
            <v>2050 0020</v>
          </cell>
          <cell r="L119" t="str">
            <v>N/A</v>
          </cell>
        </row>
        <row r="120">
          <cell r="F120" t="str">
            <v>WSAS - BPAC- Ticket Income</v>
          </cell>
          <cell r="G120" t="str">
            <v>A20 30 009</v>
          </cell>
          <cell r="J120" t="str">
            <v>Service Charge - Website</v>
          </cell>
          <cell r="K120" t="str">
            <v>6700 0040</v>
          </cell>
          <cell r="L120" t="str">
            <v>N/A</v>
          </cell>
        </row>
        <row r="121">
          <cell r="F121" t="str">
            <v>WSAS - CCI Program</v>
          </cell>
          <cell r="G121" t="str">
            <v>A20 30 015</v>
          </cell>
          <cell r="J121" t="str">
            <v>Software</v>
          </cell>
          <cell r="K121" t="str">
            <v>6700 0010</v>
          </cell>
          <cell r="L121" t="str">
            <v>N/A</v>
          </cell>
        </row>
        <row r="122">
          <cell r="F122" t="str">
            <v>WSAS - Dean's Adjunct Repl. Fnd</v>
          </cell>
          <cell r="G122" t="str">
            <v>A20 30 010</v>
          </cell>
          <cell r="J122" t="str">
            <v>SS Full Time - NYS</v>
          </cell>
          <cell r="K122" t="str">
            <v>5120 0010</v>
          </cell>
          <cell r="L122" t="str">
            <v>N/A</v>
          </cell>
        </row>
        <row r="123">
          <cell r="F123" t="str">
            <v>WSAS - Dean's Art Fund</v>
          </cell>
          <cell r="G123" t="str">
            <v>A20 30 002</v>
          </cell>
          <cell r="J123" t="str">
            <v>SS Part Time - NYS</v>
          </cell>
          <cell r="K123" t="str">
            <v>5120 0020</v>
          </cell>
          <cell r="L123" t="str">
            <v>N/A</v>
          </cell>
        </row>
        <row r="124">
          <cell r="F124" t="str">
            <v>WSAS - Dean's General Fund</v>
          </cell>
          <cell r="G124" t="str">
            <v>A20 30 001</v>
          </cell>
          <cell r="J124" t="str">
            <v>Storage Charge</v>
          </cell>
          <cell r="K124" t="str">
            <v>6100 0085</v>
          </cell>
          <cell r="L124" t="str">
            <v>N/A</v>
          </cell>
        </row>
        <row r="125">
          <cell r="F125" t="str">
            <v>WSAS - FPA-Ticket Income</v>
          </cell>
          <cell r="G125" t="str">
            <v>A20 30 011</v>
          </cell>
          <cell r="J125" t="str">
            <v>SUI (Employer)</v>
          </cell>
          <cell r="K125" t="str">
            <v>5200 0020</v>
          </cell>
          <cell r="L125" t="str">
            <v>N/A</v>
          </cell>
        </row>
        <row r="126">
          <cell r="F126" t="str">
            <v>WSAS - Math Seminars</v>
          </cell>
          <cell r="G126" t="str">
            <v>A20 30 016</v>
          </cell>
          <cell r="J126" t="str">
            <v>Travel-Local</v>
          </cell>
          <cell r="K126" t="str">
            <v>9150 0010</v>
          </cell>
          <cell r="L126" t="str">
            <v>N/A</v>
          </cell>
        </row>
        <row r="127">
          <cell r="F127" t="str">
            <v>WSAS - MFE Program</v>
          </cell>
          <cell r="G127" t="str">
            <v>A20 30 014</v>
          </cell>
          <cell r="J127" t="str">
            <v>Travel-Out Of Town</v>
          </cell>
          <cell r="K127" t="str">
            <v>9150 0020</v>
          </cell>
          <cell r="L127" t="str">
            <v>N/A</v>
          </cell>
        </row>
        <row r="128">
          <cell r="F128" t="str">
            <v>WSAS - MishKin Gallery</v>
          </cell>
          <cell r="G128" t="str">
            <v>A20 30 017</v>
          </cell>
          <cell r="J128" t="str">
            <v>Select From Drop List</v>
          </cell>
          <cell r="K128" t="str">
            <v xml:space="preserve"> </v>
          </cell>
          <cell r="L128" t="str">
            <v xml:space="preserve"> </v>
          </cell>
        </row>
        <row r="129">
          <cell r="F129" t="str">
            <v>WSAS - Technology Fund</v>
          </cell>
          <cell r="G129" t="str">
            <v>A20 30 004</v>
          </cell>
          <cell r="J129" t="str">
            <v>Advertising</v>
          </cell>
          <cell r="K129" t="str">
            <v>9500 0015</v>
          </cell>
          <cell r="L129" t="str">
            <v>N/A</v>
          </cell>
        </row>
        <row r="130">
          <cell r="F130" t="str">
            <v>ZBS - Sigma Iota Epsilon</v>
          </cell>
          <cell r="G130" t="str">
            <v>A20 25 010</v>
          </cell>
          <cell r="J130" t="str">
            <v>Bank/Investment Fees</v>
          </cell>
          <cell r="K130" t="str">
            <v>9500 0080</v>
          </cell>
          <cell r="L130" t="str">
            <v>N/A</v>
          </cell>
        </row>
        <row r="131">
          <cell r="F131" t="str">
            <v>Zicklin - Dean's General Fund</v>
          </cell>
          <cell r="G131" t="str">
            <v>A20 25 025</v>
          </cell>
          <cell r="J131" t="str">
            <v>Books/Instructional Materials</v>
          </cell>
          <cell r="K131" t="str">
            <v>6100 0010</v>
          </cell>
          <cell r="L131" t="str">
            <v>N/A</v>
          </cell>
        </row>
        <row r="132">
          <cell r="F132" t="str">
            <v>Zicklin - Graduate Admissions</v>
          </cell>
          <cell r="G132" t="str">
            <v>A20 25 041</v>
          </cell>
          <cell r="J132" t="str">
            <v>Computer Hardware</v>
          </cell>
          <cell r="K132" t="str">
            <v>6500 0020</v>
          </cell>
          <cell r="L132" t="str">
            <v>N/A</v>
          </cell>
        </row>
        <row r="133">
          <cell r="F133" t="str">
            <v>Zicklin Global Collaboration</v>
          </cell>
          <cell r="G133" t="str">
            <v>A20 25 075</v>
          </cell>
          <cell r="J133" t="str">
            <v>Conference Lodging</v>
          </cell>
          <cell r="K133" t="str">
            <v>9150 0090</v>
          </cell>
          <cell r="L133" t="str">
            <v>N/A</v>
          </cell>
        </row>
        <row r="134">
          <cell r="F134" t="str">
            <v>Zicklin Tax Seminar Series</v>
          </cell>
          <cell r="G134" t="str">
            <v>A20 25 061</v>
          </cell>
          <cell r="J134" t="str">
            <v>Conference/Meetings</v>
          </cell>
          <cell r="K134" t="str">
            <v>6100 0090</v>
          </cell>
          <cell r="L134" t="str">
            <v>N/A</v>
          </cell>
        </row>
        <row r="135">
          <cell r="F135" t="str">
            <v>Select From Drop List</v>
          </cell>
          <cell r="G135" t="str">
            <v xml:space="preserve"> </v>
          </cell>
          <cell r="J135" t="str">
            <v>Equipment Purchases</v>
          </cell>
          <cell r="K135" t="str">
            <v>6500 0010</v>
          </cell>
          <cell r="L135" t="str">
            <v>N/A</v>
          </cell>
        </row>
        <row r="136">
          <cell r="F136" t="str">
            <v>Executive Business Doctoral Pro</v>
          </cell>
          <cell r="G136" t="str">
            <v>A30 25 008</v>
          </cell>
          <cell r="J136" t="str">
            <v xml:space="preserve">FICA (Employer) </v>
          </cell>
          <cell r="K136" t="str">
            <v>5100 0010</v>
          </cell>
          <cell r="L136" t="str">
            <v>N/A</v>
          </cell>
        </row>
        <row r="137">
          <cell r="F137" t="str">
            <v>Executive HCAdm.</v>
          </cell>
          <cell r="G137" t="str">
            <v>A30 25 004</v>
          </cell>
          <cell r="J137" t="str">
            <v>Fringe Benefits Full Time - NYS</v>
          </cell>
          <cell r="K137" t="str">
            <v>5130 0010</v>
          </cell>
          <cell r="L137" t="str">
            <v>N/A</v>
          </cell>
        </row>
        <row r="138">
          <cell r="F138" t="str">
            <v>Executive MBA</v>
          </cell>
          <cell r="G138" t="str">
            <v>A30 25 001</v>
          </cell>
          <cell r="J138" t="str">
            <v>Fringe Benefits R F</v>
          </cell>
          <cell r="K138" t="str">
            <v>5110 0010</v>
          </cell>
          <cell r="L138" t="str">
            <v>N/A</v>
          </cell>
        </row>
        <row r="139">
          <cell r="F139" t="str">
            <v>Executive MBA - Healthcare Administration</v>
          </cell>
          <cell r="G139" t="str">
            <v>A30 25 014</v>
          </cell>
          <cell r="J139" t="str">
            <v>FUTA (Employer)</v>
          </cell>
          <cell r="K139" t="str">
            <v>5200 0010</v>
          </cell>
          <cell r="L139" t="str">
            <v>N/A</v>
          </cell>
        </row>
        <row r="140">
          <cell r="F140" t="str">
            <v>Executive MPA (Degree Program)</v>
          </cell>
          <cell r="G140" t="str">
            <v>A30 35 001</v>
          </cell>
          <cell r="J140" t="str">
            <v>MCTM Tax</v>
          </cell>
          <cell r="K140" t="str">
            <v>5200 0030</v>
          </cell>
          <cell r="L140" t="str">
            <v>N/A</v>
          </cell>
        </row>
        <row r="141">
          <cell r="F141" t="str">
            <v>Executive MS - HR Management</v>
          </cell>
          <cell r="G141" t="str">
            <v>A30 25 013</v>
          </cell>
          <cell r="J141" t="str">
            <v>MCTM Tax R. F.</v>
          </cell>
          <cell r="K141" t="str">
            <v>5210 0030</v>
          </cell>
          <cell r="L141" t="str">
            <v>N/A</v>
          </cell>
        </row>
        <row r="142">
          <cell r="F142" t="str">
            <v>Executive MS in Information Systems</v>
          </cell>
          <cell r="G142" t="str">
            <v>A30 25 019</v>
          </cell>
          <cell r="J142" t="str">
            <v>Meals</v>
          </cell>
          <cell r="K142" t="str">
            <v>6100 0030</v>
          </cell>
          <cell r="L142" t="str">
            <v>N/A</v>
          </cell>
        </row>
        <row r="143">
          <cell r="F143" t="str">
            <v>Executive MS In Marketing (EMSM)</v>
          </cell>
          <cell r="G143" t="str">
            <v>A30 25 009</v>
          </cell>
          <cell r="J143" t="str">
            <v>Membership/Dues</v>
          </cell>
          <cell r="K143" t="str">
            <v>9500 0030</v>
          </cell>
          <cell r="L143" t="str">
            <v>N/A</v>
          </cell>
        </row>
        <row r="144">
          <cell r="F144" t="str">
            <v>Executive MSF</v>
          </cell>
          <cell r="G144" t="str">
            <v>A30 25 003</v>
          </cell>
          <cell r="J144" t="str">
            <v>NYC Deposit (14%)</v>
          </cell>
          <cell r="K144" t="str">
            <v>9900 0010</v>
          </cell>
          <cell r="L144" t="str">
            <v>N/A</v>
          </cell>
        </row>
        <row r="145">
          <cell r="F145" t="str">
            <v>Executive MSF - Mumbai (EMSF - Mumbai)</v>
          </cell>
          <cell r="G145" t="str">
            <v>A30 25 011</v>
          </cell>
          <cell r="J145" t="str">
            <v>Office Supplies</v>
          </cell>
          <cell r="K145" t="str">
            <v>9500 0010</v>
          </cell>
          <cell r="L145" t="str">
            <v>N/A</v>
          </cell>
        </row>
        <row r="146">
          <cell r="F146" t="str">
            <v>Executive MSF - TP</v>
          </cell>
          <cell r="G146" t="str">
            <v>A30 25 007</v>
          </cell>
          <cell r="J146" t="str">
            <v>Other/Misc</v>
          </cell>
          <cell r="K146" t="str">
            <v>9500 0090</v>
          </cell>
          <cell r="L146" t="str">
            <v>N/A</v>
          </cell>
        </row>
        <row r="147">
          <cell r="F147" t="str">
            <v>Executive MSFSA</v>
          </cell>
          <cell r="G147" t="str">
            <v>A30 25 006</v>
          </cell>
          <cell r="J147" t="str">
            <v>Overhead</v>
          </cell>
          <cell r="K147" t="str">
            <v>9900 0020</v>
          </cell>
          <cell r="L147" t="str">
            <v>N/A</v>
          </cell>
        </row>
        <row r="148">
          <cell r="F148" t="str">
            <v>Executive MSILR</v>
          </cell>
          <cell r="G148" t="str">
            <v>A30 25 005</v>
          </cell>
          <cell r="J148" t="str">
            <v>Payroll Chargeback</v>
          </cell>
          <cell r="K148" t="str">
            <v>9600 0010</v>
          </cell>
          <cell r="L148" t="str">
            <v>N/A</v>
          </cell>
        </row>
        <row r="149">
          <cell r="F149" t="str">
            <v>Executive MSM - Sao Paulo (EMSM - Sao Paulo)</v>
          </cell>
          <cell r="G149" t="str">
            <v>A30 25 012</v>
          </cell>
          <cell r="J149" t="str">
            <v>Payroll Full Time - NYS</v>
          </cell>
          <cell r="K149" t="str">
            <v xml:space="preserve">5020 0010 </v>
          </cell>
          <cell r="L149" t="str">
            <v>N/A</v>
          </cell>
        </row>
        <row r="150">
          <cell r="F150" t="str">
            <v>Global Executive MBA Program (GEMBA)</v>
          </cell>
          <cell r="G150" t="str">
            <v>A30 25 010</v>
          </cell>
          <cell r="J150" t="str">
            <v>Payroll Full Time R F</v>
          </cell>
          <cell r="K150" t="str">
            <v>5010 0010</v>
          </cell>
          <cell r="L150" t="str">
            <v>N/A</v>
          </cell>
        </row>
        <row r="151">
          <cell r="F151" t="str">
            <v>Global MS in Entrepreneurship - Model 1</v>
          </cell>
          <cell r="G151" t="str">
            <v>A30 25 015</v>
          </cell>
          <cell r="J151" t="str">
            <v>Payroll Part Time</v>
          </cell>
          <cell r="K151" t="str">
            <v>5000 0020</v>
          </cell>
          <cell r="L151" t="str">
            <v>N/A</v>
          </cell>
        </row>
        <row r="152">
          <cell r="F152" t="str">
            <v>Global MS in Finance - Model 1</v>
          </cell>
          <cell r="G152" t="str">
            <v>A30 25 017</v>
          </cell>
          <cell r="J152" t="str">
            <v>Payroll Part Time - NYS</v>
          </cell>
          <cell r="K152" t="str">
            <v>5020 0020</v>
          </cell>
          <cell r="L152" t="str">
            <v>N/A</v>
          </cell>
        </row>
        <row r="153">
          <cell r="F153" t="str">
            <v>Global MS in Finance - XJU Model 2</v>
          </cell>
          <cell r="G153" t="str">
            <v>A30 25 018</v>
          </cell>
          <cell r="J153" t="str">
            <v>Payroll Reimbursement</v>
          </cell>
          <cell r="K153" t="str">
            <v>5000 0015</v>
          </cell>
          <cell r="L153" t="str">
            <v>N/A</v>
          </cell>
        </row>
        <row r="154">
          <cell r="F154" t="str">
            <v>Global MS in Marketing - Model 1</v>
          </cell>
          <cell r="G154" t="str">
            <v>A30 25 016</v>
          </cell>
          <cell r="J154" t="str">
            <v>Payroll Service Fee</v>
          </cell>
          <cell r="K154" t="str">
            <v>9500 0100</v>
          </cell>
          <cell r="L154" t="str">
            <v>N/A</v>
          </cell>
        </row>
        <row r="155">
          <cell r="F155" t="str">
            <v>NLNS</v>
          </cell>
          <cell r="G155" t="str">
            <v>A30 35 004</v>
          </cell>
          <cell r="J155" t="str">
            <v>Payroll Service Fee R F</v>
          </cell>
          <cell r="K155" t="str">
            <v>9510 0100</v>
          </cell>
          <cell r="L155" t="str">
            <v>N/A</v>
          </cell>
        </row>
        <row r="156">
          <cell r="F156" t="str">
            <v>Select From Drop List</v>
          </cell>
          <cell r="G156" t="str">
            <v xml:space="preserve"> </v>
          </cell>
          <cell r="J156" t="str">
            <v>Postage</v>
          </cell>
          <cell r="K156" t="str">
            <v>9500 0020</v>
          </cell>
          <cell r="L156" t="str">
            <v>N/A</v>
          </cell>
        </row>
        <row r="157">
          <cell r="F157" t="str">
            <v>Local</v>
          </cell>
          <cell r="G157" t="str">
            <v>A40 10 000</v>
          </cell>
          <cell r="J157" t="str">
            <v>Printing/Stationary</v>
          </cell>
          <cell r="K157" t="str">
            <v>9500 0060</v>
          </cell>
          <cell r="L157" t="str">
            <v>N/A</v>
          </cell>
        </row>
        <row r="158">
          <cell r="F158" t="str">
            <v>State</v>
          </cell>
          <cell r="G158" t="str">
            <v>A40 20 000</v>
          </cell>
          <cell r="J158" t="str">
            <v>Professional Fees Other</v>
          </cell>
          <cell r="K158" t="str">
            <v xml:space="preserve">6000 0030 </v>
          </cell>
          <cell r="L158" t="str">
            <v>N/A</v>
          </cell>
        </row>
        <row r="159">
          <cell r="F159" t="str">
            <v>Select From Drop List</v>
          </cell>
          <cell r="G159" t="str">
            <v xml:space="preserve"> </v>
          </cell>
          <cell r="J159" t="str">
            <v>Rent - Residential</v>
          </cell>
          <cell r="K159" t="str">
            <v>9000 0010</v>
          </cell>
          <cell r="L159" t="str">
            <v>N/A</v>
          </cell>
        </row>
        <row r="160">
          <cell r="F160" t="str">
            <v>Advertising</v>
          </cell>
          <cell r="G160" t="str">
            <v>690 015</v>
          </cell>
          <cell r="J160" t="str">
            <v>Revenue Sharing -- Net</v>
          </cell>
          <cell r="K160" t="str">
            <v>9900 0040</v>
          </cell>
          <cell r="L160" t="str">
            <v>N/A</v>
          </cell>
        </row>
        <row r="161">
          <cell r="F161" t="str">
            <v>Audit Fee</v>
          </cell>
          <cell r="G161" t="str">
            <v>600 020</v>
          </cell>
          <cell r="J161" t="str">
            <v>Salaries  Payable</v>
          </cell>
          <cell r="K161" t="str">
            <v>2050 0010</v>
          </cell>
          <cell r="L161" t="str">
            <v>N/A</v>
          </cell>
        </row>
        <row r="162">
          <cell r="F162" t="str">
            <v>Automobile Expenses</v>
          </cell>
          <cell r="G162" t="str">
            <v>660 020</v>
          </cell>
          <cell r="J162" t="str">
            <v>Social Security Full Time - NYS</v>
          </cell>
          <cell r="K162" t="str">
            <v>5120 0010</v>
          </cell>
          <cell r="L162" t="str">
            <v>N/A</v>
          </cell>
        </row>
        <row r="163">
          <cell r="F163" t="str">
            <v>Bad Debts</v>
          </cell>
          <cell r="G163" t="str">
            <v>690 095</v>
          </cell>
          <cell r="J163" t="str">
            <v>Software</v>
          </cell>
          <cell r="K163" t="str">
            <v>6700 0010</v>
          </cell>
          <cell r="L163" t="str">
            <v>N/A</v>
          </cell>
        </row>
        <row r="164">
          <cell r="F164" t="str">
            <v>Banking &amp; Investment Fees/Brokerage Svc Fees</v>
          </cell>
          <cell r="G164" t="str">
            <v>690 080</v>
          </cell>
          <cell r="J164" t="str">
            <v>SUI (Employer)</v>
          </cell>
          <cell r="K164" t="str">
            <v xml:space="preserve">5200 0020 </v>
          </cell>
          <cell r="L164" t="str">
            <v>N/A</v>
          </cell>
        </row>
        <row r="165">
          <cell r="F165" t="str">
            <v>Communications</v>
          </cell>
          <cell r="G165" t="str">
            <v>690 040</v>
          </cell>
          <cell r="J165" t="str">
            <v>Systems License/ Maintenance</v>
          </cell>
          <cell r="K165" t="str">
            <v xml:space="preserve">6700 0020 </v>
          </cell>
          <cell r="L165" t="str">
            <v>N/A</v>
          </cell>
        </row>
        <row r="166">
          <cell r="F166" t="str">
            <v>Computer Hardware</v>
          </cell>
          <cell r="G166" t="str">
            <v>650 020</v>
          </cell>
          <cell r="J166" t="str">
            <v>Travel - Local</v>
          </cell>
          <cell r="K166" t="str">
            <v>9150 0010</v>
          </cell>
          <cell r="L166" t="str">
            <v>N/A</v>
          </cell>
        </row>
        <row r="167">
          <cell r="F167" t="str">
            <v>Cultural Activities &amp; Special Events</v>
          </cell>
          <cell r="G167" t="str">
            <v>620 000</v>
          </cell>
          <cell r="J167" t="str">
            <v>Travel - Out Of Town</v>
          </cell>
          <cell r="K167" t="str">
            <v>9150 0020</v>
          </cell>
          <cell r="L167" t="str">
            <v>N/A</v>
          </cell>
        </row>
        <row r="168">
          <cell r="F168" t="str">
            <v>Equipment Purchases</v>
          </cell>
          <cell r="G168" t="str">
            <v>650 010</v>
          </cell>
          <cell r="J168" t="str">
            <v>Select From Drop List</v>
          </cell>
          <cell r="K168" t="str">
            <v xml:space="preserve"> </v>
          </cell>
          <cell r="L168" t="str">
            <v xml:space="preserve"> </v>
          </cell>
        </row>
        <row r="169">
          <cell r="F169" t="str">
            <v>Equipment Repair &amp; Maint</v>
          </cell>
          <cell r="G169" t="str">
            <v>660 010</v>
          </cell>
          <cell r="J169" t="str">
            <v>17 Lexington</v>
          </cell>
          <cell r="K169" t="str">
            <v>127 20</v>
          </cell>
          <cell r="L169" t="str">
            <v>10 00</v>
          </cell>
        </row>
        <row r="170">
          <cell r="F170" t="str">
            <v>Fees/Payroll</v>
          </cell>
          <cell r="G170" t="str">
            <v>690 100</v>
          </cell>
          <cell r="J170" t="str">
            <v>2013 Faculty Supplement Support Fund</v>
          </cell>
          <cell r="K170" t="str">
            <v>809 40</v>
          </cell>
          <cell r="L170" t="str">
            <v>42 00</v>
          </cell>
        </row>
        <row r="171">
          <cell r="F171" t="str">
            <v>Honorarium</v>
          </cell>
          <cell r="G171" t="str">
            <v>610 055</v>
          </cell>
          <cell r="J171" t="str">
            <v>A. Solomita Gift Annuit</v>
          </cell>
          <cell r="K171" t="str">
            <v>668 60</v>
          </cell>
          <cell r="L171" t="str">
            <v>40 00</v>
          </cell>
        </row>
        <row r="172">
          <cell r="F172" t="str">
            <v>Instructional Material Supplies</v>
          </cell>
          <cell r="G172" t="str">
            <v>610 010</v>
          </cell>
          <cell r="J172" t="str">
            <v>Aaron &amp; Rose Shapiro Sc</v>
          </cell>
          <cell r="K172" t="str">
            <v>847 50</v>
          </cell>
          <cell r="L172" t="str">
            <v>42 00</v>
          </cell>
        </row>
        <row r="173">
          <cell r="F173" t="str">
            <v>Insurance</v>
          </cell>
          <cell r="G173" t="str">
            <v>690 005</v>
          </cell>
          <cell r="J173" t="str">
            <v>Aaron Schechter Scholarship</v>
          </cell>
          <cell r="K173" t="str">
            <v>820 30</v>
          </cell>
          <cell r="L173" t="str">
            <v>42 00</v>
          </cell>
        </row>
        <row r="174">
          <cell r="F174" t="str">
            <v>Interest</v>
          </cell>
          <cell r="G174" t="str">
            <v>690 070</v>
          </cell>
          <cell r="J174" t="str">
            <v>Aaron Shapiro Memorial Fund</v>
          </cell>
          <cell r="K174" t="str">
            <v>446 50</v>
          </cell>
          <cell r="L174" t="str">
            <v>40 00</v>
          </cell>
        </row>
        <row r="175">
          <cell r="F175" t="str">
            <v>Lectures/Seminar Expenses</v>
          </cell>
          <cell r="G175" t="str">
            <v>610 080</v>
          </cell>
          <cell r="J175" t="str">
            <v>Aaron Silberman Fund</v>
          </cell>
          <cell r="K175" t="str">
            <v>806 90</v>
          </cell>
          <cell r="L175" t="str">
            <v>42 00</v>
          </cell>
        </row>
        <row r="176">
          <cell r="F176" t="str">
            <v>Legal Services</v>
          </cell>
          <cell r="G176" t="str">
            <v>600 010</v>
          </cell>
          <cell r="J176" t="str">
            <v>Aaron Strauss Memorial</v>
          </cell>
          <cell r="K176" t="str">
            <v>441 20</v>
          </cell>
          <cell r="L176" t="str">
            <v>40 00</v>
          </cell>
        </row>
        <row r="177">
          <cell r="F177" t="str">
            <v>Meals/Food Supplies</v>
          </cell>
          <cell r="G177" t="str">
            <v>610 030</v>
          </cell>
          <cell r="J177" t="str">
            <v>Aaronson Democracy Project</v>
          </cell>
          <cell r="K177" t="str">
            <v>320 40</v>
          </cell>
          <cell r="L177" t="str">
            <v>40 00</v>
          </cell>
        </row>
        <row r="178">
          <cell r="F178" t="str">
            <v>Media Services/System license/maintenance</v>
          </cell>
          <cell r="G178" t="str">
            <v>670 020</v>
          </cell>
          <cell r="J178" t="str">
            <v>Aaronson Gift</v>
          </cell>
          <cell r="K178" t="str">
            <v>432 40</v>
          </cell>
          <cell r="L178" t="str">
            <v>40 00</v>
          </cell>
        </row>
        <row r="179">
          <cell r="F179" t="str">
            <v>Meetings/Conference Expenses</v>
          </cell>
          <cell r="G179" t="str">
            <v>610 090</v>
          </cell>
          <cell r="J179" t="str">
            <v>Aaronson Mktg &amp; Busines</v>
          </cell>
          <cell r="K179" t="str">
            <v>899 60</v>
          </cell>
          <cell r="L179" t="str">
            <v>42 00</v>
          </cell>
        </row>
        <row r="180">
          <cell r="F180" t="str">
            <v>Membership/Subscriptions/Books</v>
          </cell>
          <cell r="G180" t="str">
            <v>690 030</v>
          </cell>
          <cell r="J180" t="str">
            <v>Aaronson Student Center Fund</v>
          </cell>
          <cell r="K180" t="str">
            <v>317 40</v>
          </cell>
          <cell r="L180" t="str">
            <v>40 00</v>
          </cell>
        </row>
        <row r="181">
          <cell r="F181" t="str">
            <v>Moving Costs</v>
          </cell>
          <cell r="G181" t="str">
            <v>680 030</v>
          </cell>
          <cell r="J181" t="str">
            <v>Abbot Laboratories Scho</v>
          </cell>
          <cell r="K181" t="str">
            <v>562 30</v>
          </cell>
          <cell r="L181" t="str">
            <v>40 00</v>
          </cell>
        </row>
        <row r="182">
          <cell r="F182" t="str">
            <v>Office Furniture</v>
          </cell>
          <cell r="G182" t="str">
            <v>650 030</v>
          </cell>
          <cell r="J182" t="str">
            <v>Abe Goldstein Scholarship</v>
          </cell>
          <cell r="K182" t="str">
            <v>879 40</v>
          </cell>
          <cell r="L182" t="str">
            <v>42 00</v>
          </cell>
        </row>
        <row r="183">
          <cell r="F183" t="str">
            <v>Other/Misc./Charitable Contributions/Participant Allowance</v>
          </cell>
          <cell r="G183" t="str">
            <v>690 090</v>
          </cell>
          <cell r="J183" t="str">
            <v>Abraham Briloff Scholarship Fund</v>
          </cell>
          <cell r="K183" t="str">
            <v>823 60</v>
          </cell>
          <cell r="L183" t="str">
            <v>42 00</v>
          </cell>
        </row>
        <row r="184">
          <cell r="F184" t="str">
            <v>Postage/Shipping</v>
          </cell>
          <cell r="G184" t="str">
            <v>690 020</v>
          </cell>
          <cell r="J184" t="str">
            <v>Abraham Rosenberg Sch</v>
          </cell>
          <cell r="K184" t="str">
            <v>824 90</v>
          </cell>
          <cell r="L184" t="str">
            <v>42 00</v>
          </cell>
        </row>
        <row r="185">
          <cell r="F185" t="str">
            <v>Printing/Reproduction/Stationary</v>
          </cell>
          <cell r="G185" t="str">
            <v>690 060</v>
          </cell>
          <cell r="J185" t="str">
            <v>Abrams Fund</v>
          </cell>
          <cell r="K185" t="str">
            <v>501 30</v>
          </cell>
          <cell r="L185" t="str">
            <v>40 00</v>
          </cell>
        </row>
        <row r="186">
          <cell r="F186" t="str">
            <v>Prizes/Awards/Scholarship</v>
          </cell>
          <cell r="G186" t="str">
            <v>610 070</v>
          </cell>
          <cell r="J186" t="str">
            <v>Abrons Foundation Fund</v>
          </cell>
          <cell r="K186" t="str">
            <v>373 40</v>
          </cell>
          <cell r="L186" t="str">
            <v>40 00</v>
          </cell>
        </row>
        <row r="187">
          <cell r="F187" t="str">
            <v>Professional Services/Ind. Contractors/Consulants</v>
          </cell>
          <cell r="G187" t="str">
            <v>600 030</v>
          </cell>
          <cell r="J187" t="str">
            <v>Academic Promise Progra</v>
          </cell>
          <cell r="K187" t="str">
            <v>377 50</v>
          </cell>
          <cell r="L187" t="str">
            <v>40 00</v>
          </cell>
        </row>
        <row r="188">
          <cell r="F188" t="str">
            <v>Publications</v>
          </cell>
          <cell r="G188" t="str">
            <v>690 050</v>
          </cell>
          <cell r="J188" t="str">
            <v>Accounting Department</v>
          </cell>
          <cell r="K188" t="str">
            <v>351 20</v>
          </cell>
          <cell r="L188" t="str">
            <v>40 00</v>
          </cell>
        </row>
        <row r="189">
          <cell r="F189" t="str">
            <v>Refund to Grants</v>
          </cell>
          <cell r="G189" t="str">
            <v>690 025</v>
          </cell>
          <cell r="J189" t="str">
            <v>Addison Gayle Fund</v>
          </cell>
          <cell r="K189" t="str">
            <v>526 30</v>
          </cell>
          <cell r="L189" t="str">
            <v>40 00</v>
          </cell>
        </row>
        <row r="190">
          <cell r="F190" t="str">
            <v>Rent-Space</v>
          </cell>
          <cell r="G190" t="str">
            <v>680 010</v>
          </cell>
          <cell r="J190" t="str">
            <v>Advancement-Gen Oper Ex</v>
          </cell>
          <cell r="K190" t="str">
            <v>132 20</v>
          </cell>
          <cell r="L190" t="str">
            <v>10 00</v>
          </cell>
        </row>
        <row r="191">
          <cell r="F191" t="str">
            <v>Software/Computer Supplies</v>
          </cell>
          <cell r="G191" t="str">
            <v>670 010</v>
          </cell>
          <cell r="J191" t="str">
            <v>Advertising Women of NY</v>
          </cell>
          <cell r="K191" t="str">
            <v>554 30</v>
          </cell>
          <cell r="L191" t="str">
            <v>40 00</v>
          </cell>
        </row>
        <row r="192">
          <cell r="F192" t="str">
            <v>Supplies/Office Supplies/Fund Raising</v>
          </cell>
          <cell r="G192" t="str">
            <v>690 010</v>
          </cell>
          <cell r="J192" t="str">
            <v>Advisement &amp; Orientatio</v>
          </cell>
          <cell r="K192" t="str">
            <v>649 40</v>
          </cell>
          <cell r="L192" t="str">
            <v>40 00</v>
          </cell>
        </row>
        <row r="193">
          <cell r="F193" t="str">
            <v>Travel-General</v>
          </cell>
          <cell r="G193" t="str">
            <v>630 020</v>
          </cell>
          <cell r="J193" t="str">
            <v>Aldinger Chair-ZSB</v>
          </cell>
          <cell r="K193" t="str">
            <v>832 40</v>
          </cell>
          <cell r="L193" t="str">
            <v>42 00</v>
          </cell>
        </row>
        <row r="194">
          <cell r="F194" t="str">
            <v>Travel-Local</v>
          </cell>
          <cell r="G194" t="str">
            <v>630 010</v>
          </cell>
          <cell r="J194" t="str">
            <v>Alfred P Berger Memoria</v>
          </cell>
          <cell r="K194" t="str">
            <v>880 40</v>
          </cell>
          <cell r="L194" t="str">
            <v>42 00</v>
          </cell>
        </row>
        <row r="195">
          <cell r="F195" t="str">
            <v>Utilities</v>
          </cell>
          <cell r="G195" t="str">
            <v>680 020</v>
          </cell>
          <cell r="J195" t="str">
            <v>Alfred S. and Catherine Lechner Crimmins Scholarship</v>
          </cell>
          <cell r="K195" t="str">
            <v>805 60</v>
          </cell>
          <cell r="L195" t="str">
            <v>42 00</v>
          </cell>
        </row>
        <row r="196">
          <cell r="J196" t="str">
            <v>Alfred Strum Gift Annui</v>
          </cell>
          <cell r="K196" t="str">
            <v>662 40</v>
          </cell>
          <cell r="L196" t="str">
            <v>40 00</v>
          </cell>
        </row>
        <row r="197">
          <cell r="J197" t="str">
            <v>Alice Herman and Arthur Rubinstein Scholarship Fund</v>
          </cell>
          <cell r="K197" t="str">
            <v>441 50</v>
          </cell>
          <cell r="L197" t="str">
            <v>40 00</v>
          </cell>
        </row>
        <row r="198">
          <cell r="J198" t="str">
            <v>Alumni Relations</v>
          </cell>
          <cell r="K198" t="str">
            <v>192 20</v>
          </cell>
          <cell r="L198" t="str">
            <v>10 00</v>
          </cell>
        </row>
        <row r="199">
          <cell r="J199" t="str">
            <v>Andrew Coppola Fund</v>
          </cell>
          <cell r="K199" t="str">
            <v>837 90</v>
          </cell>
          <cell r="L199" t="str">
            <v>42 00</v>
          </cell>
        </row>
        <row r="200">
          <cell r="J200" t="str">
            <v>Anna Ein Soffer '72 Mem</v>
          </cell>
          <cell r="K200" t="str">
            <v>874 50</v>
          </cell>
          <cell r="L200" t="str">
            <v>42 00</v>
          </cell>
        </row>
        <row r="201">
          <cell r="J201" t="str">
            <v>Annual Dinner</v>
          </cell>
          <cell r="K201" t="str">
            <v>131 20</v>
          </cell>
          <cell r="L201" t="str">
            <v>10 00</v>
          </cell>
        </row>
        <row r="202">
          <cell r="J202" t="str">
            <v>Anthony Anzalone Gift A</v>
          </cell>
          <cell r="K202" t="str">
            <v>664 40</v>
          </cell>
          <cell r="L202" t="str">
            <v>40 00</v>
          </cell>
        </row>
        <row r="203">
          <cell r="J203" t="str">
            <v>Anti-Semitism Program</v>
          </cell>
          <cell r="K203" t="str">
            <v>358 50</v>
          </cell>
          <cell r="L203" t="str">
            <v>40 00</v>
          </cell>
        </row>
        <row r="204">
          <cell r="J204" t="str">
            <v>APAP</v>
          </cell>
          <cell r="K204" t="str">
            <v>765 30</v>
          </cell>
          <cell r="L204" t="str">
            <v>40 00</v>
          </cell>
        </row>
        <row r="205">
          <cell r="J205" t="str">
            <v>APO Memorial  Scholarsh</v>
          </cell>
          <cell r="K205" t="str">
            <v>852 30</v>
          </cell>
          <cell r="L205" t="str">
            <v>42 00</v>
          </cell>
        </row>
        <row r="206">
          <cell r="J206" t="str">
            <v>Applied Math &amp; Finance</v>
          </cell>
          <cell r="K206" t="str">
            <v>600 40</v>
          </cell>
          <cell r="L206" t="str">
            <v>40 00</v>
          </cell>
        </row>
        <row r="207">
          <cell r="J207" t="str">
            <v>AREW Scholarship Fund</v>
          </cell>
          <cell r="K207" t="str">
            <v>484 30</v>
          </cell>
          <cell r="L207" t="str">
            <v>40 00</v>
          </cell>
        </row>
        <row r="208">
          <cell r="J208" t="str">
            <v>Arlene &amp; Bernard Richar</v>
          </cell>
          <cell r="K208" t="str">
            <v>890 30</v>
          </cell>
          <cell r="L208" t="str">
            <v>42 00</v>
          </cell>
        </row>
        <row r="209">
          <cell r="J209" t="str">
            <v>Arnold Picker Award</v>
          </cell>
          <cell r="K209" t="str">
            <v>822 90</v>
          </cell>
          <cell r="L209" t="str">
            <v>42 00</v>
          </cell>
        </row>
        <row r="210">
          <cell r="J210" t="str">
            <v>Arthur Milton Mem Schol</v>
          </cell>
          <cell r="K210" t="str">
            <v>677 20</v>
          </cell>
          <cell r="L210" t="str">
            <v>40 00</v>
          </cell>
        </row>
        <row r="211">
          <cell r="J211" t="str">
            <v>Aschengrau - Raymond Held</v>
          </cell>
          <cell r="K211" t="str">
            <v>581 15</v>
          </cell>
          <cell r="L211" t="str">
            <v>40 00</v>
          </cell>
        </row>
        <row r="212">
          <cell r="J212" t="str">
            <v>Aschengrau Scholarship</v>
          </cell>
          <cell r="K212" t="str">
            <v>848 30</v>
          </cell>
          <cell r="L212" t="str">
            <v>42 00</v>
          </cell>
        </row>
        <row r="213">
          <cell r="J213" t="str">
            <v>Asian American Alumni Network</v>
          </cell>
          <cell r="K213" t="str">
            <v>357 40</v>
          </cell>
          <cell r="L213" t="str">
            <v>40 00</v>
          </cell>
        </row>
        <row r="214">
          <cell r="J214" t="str">
            <v>AT&amp;T Entrepreneurship Competition</v>
          </cell>
          <cell r="K214" t="str">
            <v>414 60</v>
          </cell>
          <cell r="L214" t="str">
            <v>40 00</v>
          </cell>
        </row>
        <row r="215">
          <cell r="J215" t="str">
            <v>Austin Marxe Sch</v>
          </cell>
          <cell r="K215" t="str">
            <v>810 50</v>
          </cell>
          <cell r="L215" t="str">
            <v>42 00</v>
          </cell>
        </row>
        <row r="216">
          <cell r="J216" t="str">
            <v>Austin Marxe Scholarship</v>
          </cell>
          <cell r="K216" t="str">
            <v>682 40</v>
          </cell>
          <cell r="L216" t="str">
            <v>40 00</v>
          </cell>
        </row>
        <row r="217">
          <cell r="J217" t="str">
            <v>Austin W. Marxe SPIA Operations Fund</v>
          </cell>
          <cell r="K217" t="str">
            <v>744 60</v>
          </cell>
          <cell r="L217" t="str">
            <v>40 00</v>
          </cell>
        </row>
        <row r="218">
          <cell r="J218" t="str">
            <v>Auxilliary Enterprises</v>
          </cell>
          <cell r="K218" t="str">
            <v>889 40</v>
          </cell>
          <cell r="L218" t="str">
            <v>42 00</v>
          </cell>
        </row>
        <row r="219">
          <cell r="J219" t="str">
            <v>Axelrod Memorial</v>
          </cell>
          <cell r="K219" t="str">
            <v>502 30</v>
          </cell>
          <cell r="L219" t="str">
            <v>40 00</v>
          </cell>
        </row>
        <row r="220">
          <cell r="J220" t="str">
            <v>B &amp; J Klein Scholarship</v>
          </cell>
          <cell r="K220" t="str">
            <v>561 30</v>
          </cell>
          <cell r="L220" t="str">
            <v>40 00</v>
          </cell>
        </row>
        <row r="221">
          <cell r="J221" t="str">
            <v>B &amp; S Wasserman Subotni</v>
          </cell>
          <cell r="K221" t="str">
            <v>471 30</v>
          </cell>
          <cell r="L221" t="str">
            <v>40 00</v>
          </cell>
        </row>
        <row r="222">
          <cell r="J222" t="str">
            <v>B. Richards Scholarship</v>
          </cell>
          <cell r="K222" t="str">
            <v>480 30</v>
          </cell>
          <cell r="L222" t="str">
            <v>40 00</v>
          </cell>
        </row>
        <row r="223">
          <cell r="J223" t="str">
            <v>B. Yospe Gift Annuity</v>
          </cell>
          <cell r="K223" t="str">
            <v>668 70</v>
          </cell>
          <cell r="L223" t="str">
            <v>40 00</v>
          </cell>
        </row>
        <row r="224">
          <cell r="J224" t="str">
            <v>B.L. Schwartz Symposium</v>
          </cell>
          <cell r="K224" t="str">
            <v>982 40</v>
          </cell>
          <cell r="L224" t="str">
            <v>40 00</v>
          </cell>
        </row>
        <row r="225">
          <cell r="J225" t="str">
            <v>B.Wasserman Memorial Fu</v>
          </cell>
          <cell r="K225" t="str">
            <v>595 30</v>
          </cell>
          <cell r="L225" t="str">
            <v>40 00</v>
          </cell>
        </row>
        <row r="226">
          <cell r="J226" t="str">
            <v>Bachenheimer '30 Fund</v>
          </cell>
          <cell r="K226" t="str">
            <v>891 30</v>
          </cell>
          <cell r="L226" t="str">
            <v>42 00</v>
          </cell>
        </row>
        <row r="227">
          <cell r="J227" t="str">
            <v>Barbara &amp; David Krell Sch</v>
          </cell>
          <cell r="K227" t="str">
            <v>807 30</v>
          </cell>
          <cell r="L227" t="str">
            <v>42 00</v>
          </cell>
        </row>
        <row r="228">
          <cell r="J228" t="str">
            <v>Barnes and Noble Textbook Scholarship</v>
          </cell>
          <cell r="K228" t="str">
            <v>684 60</v>
          </cell>
          <cell r="L228" t="str">
            <v>40 00</v>
          </cell>
        </row>
        <row r="229">
          <cell r="J229" t="str">
            <v>Barry Epstein Memorial</v>
          </cell>
          <cell r="K229" t="str">
            <v>521 30</v>
          </cell>
          <cell r="L229" t="str">
            <v>40 00</v>
          </cell>
        </row>
        <row r="230">
          <cell r="J230" t="str">
            <v>Baruch College Athletic</v>
          </cell>
          <cell r="K230" t="str">
            <v>365 40</v>
          </cell>
          <cell r="L230" t="str">
            <v>40 00</v>
          </cell>
        </row>
        <row r="231">
          <cell r="J231" t="str">
            <v>Baruch College Citizen</v>
          </cell>
          <cell r="K231" t="str">
            <v>510 30</v>
          </cell>
          <cell r="L231" t="str">
            <v>40 00</v>
          </cell>
        </row>
        <row r="232">
          <cell r="J232" t="str">
            <v>Baruch College Plaza</v>
          </cell>
          <cell r="K232" t="str">
            <v>323 30</v>
          </cell>
          <cell r="L232" t="str">
            <v>40 00</v>
          </cell>
        </row>
        <row r="233">
          <cell r="J233" t="str">
            <v>Baruch College Technology Center</v>
          </cell>
          <cell r="K233" t="str">
            <v>632 30</v>
          </cell>
          <cell r="L233" t="str">
            <v>40 00</v>
          </cell>
        </row>
        <row r="234">
          <cell r="J234" t="str">
            <v>Baruch Faculty-Funded Scholarship</v>
          </cell>
          <cell r="K234" t="str">
            <v>807 60</v>
          </cell>
          <cell r="L234" t="str">
            <v>42 00</v>
          </cell>
        </row>
        <row r="235">
          <cell r="J235" t="str">
            <v>Baruch Psychology Dept Fund- Living Bequest by E&amp;P Hollander</v>
          </cell>
          <cell r="K235" t="str">
            <v>577 50</v>
          </cell>
          <cell r="L235" t="str">
            <v>40 00</v>
          </cell>
        </row>
        <row r="236">
          <cell r="J236" t="str">
            <v>Baruch Women's Committe</v>
          </cell>
          <cell r="K236" t="str">
            <v>503 30</v>
          </cell>
          <cell r="L236" t="str">
            <v>40 00</v>
          </cell>
        </row>
        <row r="237">
          <cell r="J237" t="str">
            <v>Bauer Memorial</v>
          </cell>
          <cell r="K237" t="str">
            <v>504 30</v>
          </cell>
          <cell r="L237" t="str">
            <v>40 00</v>
          </cell>
        </row>
        <row r="238">
          <cell r="J238" t="str">
            <v>BCF Controller Sal &amp; FB</v>
          </cell>
          <cell r="K238" t="str">
            <v>135 20</v>
          </cell>
          <cell r="L238" t="str">
            <v>10 00</v>
          </cell>
        </row>
        <row r="239">
          <cell r="J239" t="str">
            <v>BCF Controller-Audit Fe</v>
          </cell>
          <cell r="K239" t="str">
            <v>135 40</v>
          </cell>
          <cell r="L239" t="str">
            <v>10 00</v>
          </cell>
        </row>
        <row r="240">
          <cell r="J240" t="str">
            <v>BCF Controller-Consulti</v>
          </cell>
          <cell r="K240" t="str">
            <v>135 50</v>
          </cell>
          <cell r="L240" t="str">
            <v>10 00</v>
          </cell>
        </row>
        <row r="241">
          <cell r="J241" t="str">
            <v>BCF Controller-Legal Sv</v>
          </cell>
          <cell r="K241" t="str">
            <v>135 60</v>
          </cell>
          <cell r="L241" t="str">
            <v>10 00</v>
          </cell>
        </row>
        <row r="242">
          <cell r="J242" t="str">
            <v>BCF Controller-Oper Exp</v>
          </cell>
          <cell r="K242" t="str">
            <v>135 30</v>
          </cell>
          <cell r="L242" t="str">
            <v>10 00</v>
          </cell>
        </row>
        <row r="243">
          <cell r="J243" t="str">
            <v>BCF Dept Schol Funds</v>
          </cell>
          <cell r="K243" t="str">
            <v>345 20</v>
          </cell>
          <cell r="L243" t="str">
            <v>40 00</v>
          </cell>
        </row>
        <row r="244">
          <cell r="J244" t="str">
            <v>BCF General Scholarship Fund</v>
          </cell>
          <cell r="K244" t="str">
            <v>760 60</v>
          </cell>
          <cell r="L244" t="str">
            <v>40 00</v>
          </cell>
        </row>
        <row r="245">
          <cell r="J245" t="str">
            <v>BCF Ind Cost recovery</v>
          </cell>
          <cell r="K245" t="str">
            <v>342 20</v>
          </cell>
          <cell r="L245" t="str">
            <v>40 00</v>
          </cell>
        </row>
        <row r="246">
          <cell r="J246" t="str">
            <v>BC-Presidentail Residen</v>
          </cell>
          <cell r="K246" t="str">
            <v>416 50</v>
          </cell>
          <cell r="L246" t="str">
            <v>40 00</v>
          </cell>
        </row>
        <row r="247">
          <cell r="J247" t="str">
            <v>Becker Fam Scholarship</v>
          </cell>
          <cell r="K247" t="str">
            <v>815 90</v>
          </cell>
          <cell r="L247" t="str">
            <v>42 00</v>
          </cell>
        </row>
        <row r="248">
          <cell r="J248" t="str">
            <v>Berland Scholarships</v>
          </cell>
          <cell r="K248" t="str">
            <v>482 30</v>
          </cell>
          <cell r="L248" t="str">
            <v>40 00</v>
          </cell>
        </row>
        <row r="249">
          <cell r="J249" t="str">
            <v>Bernard and Frances Laterman Gift Annuity</v>
          </cell>
          <cell r="K249" t="str">
            <v>662 50</v>
          </cell>
          <cell r="L249" t="str">
            <v>40 00</v>
          </cell>
        </row>
        <row r="250">
          <cell r="J250" t="str">
            <v>Bernard Kestenbaum Sch</v>
          </cell>
          <cell r="K250" t="str">
            <v>885 40</v>
          </cell>
          <cell r="L250" t="str">
            <v>42 00</v>
          </cell>
        </row>
        <row r="251">
          <cell r="J251" t="str">
            <v>Bernard Schwartz Endmt</v>
          </cell>
          <cell r="K251" t="str">
            <v>812 71</v>
          </cell>
          <cell r="L251" t="str">
            <v>42 00</v>
          </cell>
        </row>
        <row r="252">
          <cell r="J252" t="str">
            <v>Bernard Schwartz-Rest</v>
          </cell>
          <cell r="K252" t="str">
            <v>981 40</v>
          </cell>
          <cell r="L252" t="str">
            <v>40 00</v>
          </cell>
        </row>
        <row r="253">
          <cell r="J253" t="str">
            <v>Bert &amp; Sandra Wasserman</v>
          </cell>
          <cell r="K253" t="str">
            <v>846 20</v>
          </cell>
          <cell r="L253" t="str">
            <v>42 00</v>
          </cell>
        </row>
        <row r="254">
          <cell r="J254" t="str">
            <v>Besso Intl Busines Fund</v>
          </cell>
          <cell r="K254" t="str">
            <v>861 50</v>
          </cell>
          <cell r="L254" t="str">
            <v>42 00</v>
          </cell>
        </row>
        <row r="255">
          <cell r="J255" t="str">
            <v>Besso Library Fund</v>
          </cell>
          <cell r="K255" t="str">
            <v>861 90</v>
          </cell>
          <cell r="L255" t="str">
            <v>42 00</v>
          </cell>
        </row>
        <row r="256">
          <cell r="J256" t="str">
            <v>Betty &amp; Marvin Levine S</v>
          </cell>
          <cell r="K256" t="str">
            <v>884 50</v>
          </cell>
          <cell r="L256" t="str">
            <v>42 00</v>
          </cell>
        </row>
        <row r="257">
          <cell r="J257" t="str">
            <v>Bloomberg Professional</v>
          </cell>
          <cell r="K257" t="str">
            <v>669 40</v>
          </cell>
          <cell r="L257" t="str">
            <v>40 00</v>
          </cell>
        </row>
        <row r="258">
          <cell r="J258" t="str">
            <v>BPAC Master Works Prev.</v>
          </cell>
          <cell r="K258" t="str">
            <v>443 30</v>
          </cell>
          <cell r="L258" t="str">
            <v>40 00</v>
          </cell>
        </row>
        <row r="259">
          <cell r="J259" t="str">
            <v>Briloff Scholarship Fund</v>
          </cell>
          <cell r="K259" t="str">
            <v>449 30</v>
          </cell>
          <cell r="L259" t="str">
            <v>40 00</v>
          </cell>
        </row>
        <row r="260">
          <cell r="J260" t="str">
            <v>Brinberg Scholarships</v>
          </cell>
          <cell r="K260" t="str">
            <v>434 15</v>
          </cell>
          <cell r="L260" t="str">
            <v>40 00</v>
          </cell>
        </row>
        <row r="261">
          <cell r="J261" t="str">
            <v>Brinberg Scholarships</v>
          </cell>
          <cell r="K261" t="str">
            <v>834 50</v>
          </cell>
          <cell r="L261" t="str">
            <v>42 00</v>
          </cell>
        </row>
        <row r="262">
          <cell r="J262" t="str">
            <v>Brody Fund</v>
          </cell>
          <cell r="K262" t="str">
            <v>793 50</v>
          </cell>
          <cell r="L262" t="str">
            <v>40 00</v>
          </cell>
        </row>
        <row r="263">
          <cell r="J263" t="str">
            <v>Bryant Hughes Scholarship</v>
          </cell>
          <cell r="K263" t="str">
            <v>450 40</v>
          </cell>
          <cell r="L263" t="str">
            <v>40 00</v>
          </cell>
        </row>
        <row r="264">
          <cell r="J264" t="str">
            <v>Buddha Play</v>
          </cell>
          <cell r="K264" t="str">
            <v>646 30</v>
          </cell>
          <cell r="L264" t="str">
            <v>40 00</v>
          </cell>
        </row>
        <row r="265">
          <cell r="J265" t="str">
            <v>Bus.Journalism-Bloomberg</v>
          </cell>
          <cell r="K265" t="str">
            <v>810 30</v>
          </cell>
          <cell r="L265" t="str">
            <v>42 00</v>
          </cell>
        </row>
        <row r="266">
          <cell r="J266" t="str">
            <v>Capital Campaign</v>
          </cell>
          <cell r="K266" t="str">
            <v>126 20</v>
          </cell>
          <cell r="L266" t="str">
            <v>10 00</v>
          </cell>
        </row>
        <row r="267">
          <cell r="J267" t="str">
            <v>Career Dev/Morris</v>
          </cell>
          <cell r="K267" t="str">
            <v>439 20</v>
          </cell>
          <cell r="L267" t="str">
            <v>40 00</v>
          </cell>
        </row>
        <row r="268">
          <cell r="J268" t="str">
            <v>Caribbean Academic Succ</v>
          </cell>
          <cell r="K268" t="str">
            <v>337 30</v>
          </cell>
          <cell r="L268" t="str">
            <v>40 00</v>
          </cell>
        </row>
        <row r="269">
          <cell r="J269" t="str">
            <v>Carl Spielvogel Fund</v>
          </cell>
          <cell r="K269" t="str">
            <v>858 90</v>
          </cell>
          <cell r="L269" t="str">
            <v>42 00</v>
          </cell>
        </row>
        <row r="270">
          <cell r="J270" t="str">
            <v>Carnegie Fdn Municipal Research Archival Project</v>
          </cell>
          <cell r="K270" t="str">
            <v>710 50</v>
          </cell>
          <cell r="L270" t="str">
            <v>40 00</v>
          </cell>
        </row>
        <row r="271">
          <cell r="J271" t="str">
            <v>Carol Buchalter Scholarship</v>
          </cell>
          <cell r="K271" t="str">
            <v>851 20</v>
          </cell>
          <cell r="L271" t="str">
            <v>42 00</v>
          </cell>
        </row>
        <row r="272">
          <cell r="J272" t="str">
            <v>CC - J. Ficurelli Schol</v>
          </cell>
          <cell r="K272" t="str">
            <v>488 30</v>
          </cell>
          <cell r="L272" t="str">
            <v>40 00</v>
          </cell>
        </row>
        <row r="273">
          <cell r="J273" t="str">
            <v>CC - L &amp; C Zicklin</v>
          </cell>
          <cell r="K273" t="str">
            <v>790 50</v>
          </cell>
          <cell r="L273" t="str">
            <v>40 00</v>
          </cell>
        </row>
        <row r="274">
          <cell r="J274" t="str">
            <v>CC - Russell Banks</v>
          </cell>
          <cell r="K274" t="str">
            <v>910 20</v>
          </cell>
          <cell r="L274" t="str">
            <v>40 00</v>
          </cell>
        </row>
        <row r="275">
          <cell r="J275" t="str">
            <v>CC - Weissman - Restr</v>
          </cell>
          <cell r="K275" t="str">
            <v>943 40</v>
          </cell>
          <cell r="L275" t="str">
            <v>40 00</v>
          </cell>
        </row>
        <row r="276">
          <cell r="J276" t="str">
            <v>CC H.&amp; H.Quade Founda</v>
          </cell>
          <cell r="K276" t="str">
            <v>960 30</v>
          </cell>
          <cell r="L276" t="str">
            <v>40 00</v>
          </cell>
        </row>
        <row r="277">
          <cell r="J277" t="str">
            <v>Cecelia Cohen Memorial</v>
          </cell>
          <cell r="K277" t="str">
            <v>514 30</v>
          </cell>
          <cell r="L277" t="str">
            <v>40 00</v>
          </cell>
        </row>
        <row r="278">
          <cell r="J278" t="str">
            <v>Chase Manhattan</v>
          </cell>
          <cell r="K278" t="str">
            <v>454 30</v>
          </cell>
          <cell r="L278" t="str">
            <v>40 00</v>
          </cell>
        </row>
        <row r="279">
          <cell r="J279" t="str">
            <v>Childern's Hope India S</v>
          </cell>
          <cell r="K279" t="str">
            <v>597 30</v>
          </cell>
          <cell r="L279" t="str">
            <v>40 00</v>
          </cell>
        </row>
        <row r="280">
          <cell r="J280" t="str">
            <v>Citigroup/High Sch.of E</v>
          </cell>
          <cell r="K280" t="str">
            <v>627 40</v>
          </cell>
          <cell r="L280" t="str">
            <v>40 00</v>
          </cell>
        </row>
        <row r="281">
          <cell r="J281" t="str">
            <v>Claire Mason Distinguis</v>
          </cell>
          <cell r="K281" t="str">
            <v>855 30</v>
          </cell>
          <cell r="L281" t="str">
            <v>42 00</v>
          </cell>
        </row>
        <row r="282">
          <cell r="J282" t="str">
            <v>Claire Mason Scholars</v>
          </cell>
          <cell r="K282" t="str">
            <v>608 15</v>
          </cell>
          <cell r="L282" t="str">
            <v>40 00</v>
          </cell>
        </row>
        <row r="283">
          <cell r="J283" t="str">
            <v>Clark Fellows Program</v>
          </cell>
          <cell r="K283" t="str">
            <v>864 90</v>
          </cell>
          <cell r="L283" t="str">
            <v>42 00</v>
          </cell>
        </row>
        <row r="284">
          <cell r="J284" t="str">
            <v>Class of 1940B</v>
          </cell>
          <cell r="K284" t="str">
            <v>876 40</v>
          </cell>
          <cell r="L284" t="str">
            <v>42 00</v>
          </cell>
        </row>
        <row r="285">
          <cell r="J285" t="str">
            <v>Class of 1943</v>
          </cell>
          <cell r="K285" t="str">
            <v>553 30</v>
          </cell>
          <cell r="L285" t="str">
            <v>40 00</v>
          </cell>
        </row>
        <row r="286">
          <cell r="J286" t="str">
            <v>Class of 1949</v>
          </cell>
          <cell r="K286" t="str">
            <v>836 90</v>
          </cell>
          <cell r="L286" t="str">
            <v>42 00</v>
          </cell>
        </row>
        <row r="287">
          <cell r="J287" t="str">
            <v>Class of 1952</v>
          </cell>
          <cell r="K287" t="str">
            <v>512 30</v>
          </cell>
          <cell r="L287" t="str">
            <v>40 00</v>
          </cell>
        </row>
        <row r="288">
          <cell r="J288" t="str">
            <v>Class of 1953</v>
          </cell>
          <cell r="K288" t="str">
            <v>831 30</v>
          </cell>
          <cell r="L288" t="str">
            <v>42 00</v>
          </cell>
        </row>
        <row r="289">
          <cell r="J289" t="str">
            <v>Class of '59 Sch Fund</v>
          </cell>
          <cell r="K289" t="str">
            <v>492 40</v>
          </cell>
          <cell r="L289" t="str">
            <v>40 00</v>
          </cell>
        </row>
        <row r="290">
          <cell r="J290" t="str">
            <v>Class of 59 Scholarship</v>
          </cell>
          <cell r="K290" t="str">
            <v>807 50</v>
          </cell>
          <cell r="L290" t="str">
            <v>42 00</v>
          </cell>
        </row>
        <row r="291">
          <cell r="J291" t="str">
            <v>Classic Stage Fund</v>
          </cell>
          <cell r="K291" t="str">
            <v>420 20</v>
          </cell>
          <cell r="L291" t="str">
            <v>40 00</v>
          </cell>
        </row>
        <row r="292">
          <cell r="J292" t="str">
            <v>CNSM Consulting Day and Special Events</v>
          </cell>
          <cell r="K292" t="str">
            <v>732 40</v>
          </cell>
          <cell r="L292" t="str">
            <v>40 00</v>
          </cell>
        </row>
        <row r="293">
          <cell r="J293" t="str">
            <v>COFCCA</v>
          </cell>
          <cell r="K293" t="str">
            <v>729 40</v>
          </cell>
          <cell r="L293" t="str">
            <v>40 00</v>
          </cell>
        </row>
        <row r="294">
          <cell r="J294" t="str">
            <v>College Adv-Salaries &amp;</v>
          </cell>
          <cell r="K294" t="str">
            <v>124 10</v>
          </cell>
          <cell r="L294" t="str">
            <v>10 00</v>
          </cell>
        </row>
        <row r="295">
          <cell r="J295" t="str">
            <v>Computer Info Systems S</v>
          </cell>
          <cell r="K295" t="str">
            <v>333 20</v>
          </cell>
          <cell r="L295" t="str">
            <v>40 00</v>
          </cell>
        </row>
        <row r="296">
          <cell r="J296" t="str">
            <v>Computer Info Systems S</v>
          </cell>
          <cell r="K296" t="str">
            <v>368 20</v>
          </cell>
          <cell r="L296" t="str">
            <v>40 00</v>
          </cell>
        </row>
        <row r="297">
          <cell r="J297" t="str">
            <v>Critical Pres.Acct.Proj</v>
          </cell>
          <cell r="K297" t="str">
            <v>360 20</v>
          </cell>
          <cell r="L297" t="str">
            <v>40 00</v>
          </cell>
        </row>
        <row r="298">
          <cell r="J298" t="str">
            <v>Ctr for NP Strategy &amp; M</v>
          </cell>
          <cell r="K298" t="str">
            <v>706 50</v>
          </cell>
          <cell r="L298" t="str">
            <v>40 00</v>
          </cell>
        </row>
        <row r="299">
          <cell r="J299" t="str">
            <v>CTR-PA of NY &amp; NJ</v>
          </cell>
          <cell r="K299" t="str">
            <v>307 10</v>
          </cell>
          <cell r="L299" t="str">
            <v>40 00</v>
          </cell>
        </row>
        <row r="300">
          <cell r="J300" t="str">
            <v>CTR-Stud.Citizenship We</v>
          </cell>
          <cell r="K300" t="str">
            <v>318 10</v>
          </cell>
          <cell r="L300" t="str">
            <v>40 00</v>
          </cell>
        </row>
        <row r="301">
          <cell r="J301" t="str">
            <v>CTR-Study of Business &amp;</v>
          </cell>
          <cell r="K301" t="str">
            <v>319 10</v>
          </cell>
          <cell r="L301" t="str">
            <v>40 00</v>
          </cell>
        </row>
        <row r="302">
          <cell r="J302" t="str">
            <v>Cultural Enrichmen Proj</v>
          </cell>
          <cell r="K302" t="str">
            <v>720 50</v>
          </cell>
          <cell r="L302" t="str">
            <v>40 00</v>
          </cell>
        </row>
        <row r="303">
          <cell r="J303" t="str">
            <v>Cuticelli Family Scholarship</v>
          </cell>
          <cell r="K303" t="str">
            <v>424 60</v>
          </cell>
          <cell r="L303" t="str">
            <v>40 00</v>
          </cell>
        </row>
        <row r="304">
          <cell r="J304" t="str">
            <v>D. Zeidman Sch Endowment</v>
          </cell>
          <cell r="K304" t="str">
            <v>820 50</v>
          </cell>
          <cell r="L304" t="str">
            <v>42 00</v>
          </cell>
        </row>
        <row r="305">
          <cell r="J305" t="str">
            <v>D.Brennan Family Schola</v>
          </cell>
          <cell r="K305" t="str">
            <v>598 30</v>
          </cell>
          <cell r="L305" t="str">
            <v>40 00</v>
          </cell>
        </row>
        <row r="306">
          <cell r="J306" t="str">
            <v>D.Zeidman Scholarship</v>
          </cell>
          <cell r="K306" t="str">
            <v>665 30</v>
          </cell>
          <cell r="L306" t="str">
            <v>40 00</v>
          </cell>
        </row>
        <row r="307">
          <cell r="J307" t="str">
            <v>DACA Access Project</v>
          </cell>
          <cell r="K307" t="str">
            <v>356 50</v>
          </cell>
          <cell r="L307" t="str">
            <v>40 00</v>
          </cell>
        </row>
        <row r="308">
          <cell r="J308" t="str">
            <v>Daniel and Charlotte Eth Internsip Stipend</v>
          </cell>
          <cell r="K308" t="str">
            <v>881 50</v>
          </cell>
          <cell r="L308" t="str">
            <v>42 00</v>
          </cell>
        </row>
        <row r="309">
          <cell r="J309" t="str">
            <v>Daniel Roher Scholarshi</v>
          </cell>
          <cell r="K309" t="str">
            <v>893 40</v>
          </cell>
          <cell r="L309" t="str">
            <v>42 00</v>
          </cell>
        </row>
        <row r="310">
          <cell r="J310" t="str">
            <v>Darmstaedter Fund</v>
          </cell>
          <cell r="K310" t="str">
            <v>516 30</v>
          </cell>
          <cell r="L310" t="str">
            <v>40 00</v>
          </cell>
        </row>
        <row r="311">
          <cell r="J311" t="str">
            <v>David &amp; Lillian Swerdlo</v>
          </cell>
          <cell r="K311" t="str">
            <v>545 30</v>
          </cell>
          <cell r="L311" t="str">
            <v>40 00</v>
          </cell>
        </row>
        <row r="312">
          <cell r="J312" t="str">
            <v>David Dannenbring Scholarship</v>
          </cell>
          <cell r="K312" t="str">
            <v>862 60</v>
          </cell>
          <cell r="L312" t="str">
            <v>42 00</v>
          </cell>
        </row>
        <row r="313">
          <cell r="J313" t="str">
            <v>David Green Prize</v>
          </cell>
          <cell r="K313" t="str">
            <v>840 90</v>
          </cell>
          <cell r="L313" t="str">
            <v>42 00</v>
          </cell>
        </row>
        <row r="314">
          <cell r="J314" t="str">
            <v>David Griffin Gift Annu</v>
          </cell>
          <cell r="K314" t="str">
            <v>668 30</v>
          </cell>
          <cell r="L314" t="str">
            <v>40 00</v>
          </cell>
        </row>
        <row r="315">
          <cell r="J315" t="str">
            <v>David Krell Chair</v>
          </cell>
          <cell r="K315" t="str">
            <v>822 40</v>
          </cell>
          <cell r="L315" t="str">
            <v>42 00</v>
          </cell>
        </row>
        <row r="316">
          <cell r="J316" t="str">
            <v>David M Levine Scholarship</v>
          </cell>
          <cell r="K316" t="str">
            <v>818 20</v>
          </cell>
          <cell r="L316" t="str">
            <v>42 00</v>
          </cell>
        </row>
        <row r="317">
          <cell r="J317" t="str">
            <v>David M.Levine Sch</v>
          </cell>
          <cell r="K317" t="str">
            <v>564 60</v>
          </cell>
          <cell r="L317" t="str">
            <v>40 00</v>
          </cell>
        </row>
        <row r="318">
          <cell r="J318" t="str">
            <v>Deloitte &amp; Touch Path t</v>
          </cell>
          <cell r="K318" t="str">
            <v>687 30</v>
          </cell>
          <cell r="L318" t="str">
            <v>40 00</v>
          </cell>
        </row>
        <row r="319">
          <cell r="J319" t="str">
            <v>Deloitte &amp; Touche Sch</v>
          </cell>
          <cell r="K319" t="str">
            <v>387 30</v>
          </cell>
          <cell r="L319" t="str">
            <v>40 00</v>
          </cell>
        </row>
        <row r="320">
          <cell r="J320" t="str">
            <v>Department of Real Estate Operating Fund</v>
          </cell>
          <cell r="K320" t="str">
            <v>491 30</v>
          </cell>
          <cell r="L320" t="str">
            <v>40 00</v>
          </cell>
        </row>
        <row r="321">
          <cell r="J321" t="str">
            <v>DeSalvo Loan Fund</v>
          </cell>
          <cell r="K321" t="str">
            <v>852 90</v>
          </cell>
          <cell r="L321" t="str">
            <v>42 00</v>
          </cell>
        </row>
        <row r="322">
          <cell r="J322" t="str">
            <v>Development Events</v>
          </cell>
          <cell r="K322" t="str">
            <v>701 50</v>
          </cell>
          <cell r="L322" t="str">
            <v>40 00</v>
          </cell>
        </row>
        <row r="323">
          <cell r="J323" t="str">
            <v>Diane Restuccio Gift An</v>
          </cell>
          <cell r="K323" t="str">
            <v>668 40</v>
          </cell>
          <cell r="L323" t="str">
            <v>40 00</v>
          </cell>
        </row>
        <row r="324">
          <cell r="J324" t="str">
            <v>Digital Mktg &amp; Advertis</v>
          </cell>
          <cell r="K324" t="str">
            <v>430 40</v>
          </cell>
          <cell r="L324" t="str">
            <v>40 00</v>
          </cell>
        </row>
        <row r="325">
          <cell r="J325" t="str">
            <v>Direct Mail</v>
          </cell>
          <cell r="K325" t="str">
            <v>129 20</v>
          </cell>
          <cell r="L325" t="str">
            <v>10 00</v>
          </cell>
        </row>
        <row r="326">
          <cell r="J326" t="str">
            <v>Disabled Student Servic</v>
          </cell>
          <cell r="K326" t="str">
            <v>340 20</v>
          </cell>
          <cell r="L326" t="str">
            <v>40 00</v>
          </cell>
        </row>
        <row r="327">
          <cell r="J327" t="str">
            <v>Dollars and $ense</v>
          </cell>
          <cell r="K327" t="str">
            <v>382 20</v>
          </cell>
          <cell r="L327" t="str">
            <v>40 00</v>
          </cell>
        </row>
        <row r="328">
          <cell r="J328" t="str">
            <v>Donald E Farley Scholarship</v>
          </cell>
          <cell r="K328" t="str">
            <v>862 40</v>
          </cell>
          <cell r="L328" t="str">
            <v>42 00</v>
          </cell>
        </row>
        <row r="329">
          <cell r="J329" t="str">
            <v>Donald Loff Scholarship</v>
          </cell>
          <cell r="K329" t="str">
            <v>825 40</v>
          </cell>
          <cell r="L329" t="str">
            <v>42 00</v>
          </cell>
        </row>
        <row r="330">
          <cell r="J330" t="str">
            <v>Donald Sacco</v>
          </cell>
          <cell r="K330" t="str">
            <v>338 30</v>
          </cell>
          <cell r="L330" t="str">
            <v>40 00</v>
          </cell>
        </row>
        <row r="331">
          <cell r="J331" t="str">
            <v>Donated Stocks</v>
          </cell>
          <cell r="K331" t="str">
            <v>329 10</v>
          </cell>
          <cell r="L331" t="str">
            <v>40 00</v>
          </cell>
        </row>
        <row r="332">
          <cell r="J332" t="str">
            <v>Dora and Hyman Rosenzweig Sch</v>
          </cell>
          <cell r="K332" t="str">
            <v>440 50</v>
          </cell>
          <cell r="L332" t="str">
            <v>40 00</v>
          </cell>
        </row>
        <row r="333">
          <cell r="J333" t="str">
            <v>Dora and Hyman Rosenzweig Scholarship</v>
          </cell>
          <cell r="K333" t="str">
            <v>859 60</v>
          </cell>
          <cell r="L333" t="str">
            <v>42 00</v>
          </cell>
        </row>
        <row r="334">
          <cell r="J334" t="str">
            <v>Dorothy B. Joseph Schol</v>
          </cell>
          <cell r="K334" t="str">
            <v>681 40</v>
          </cell>
          <cell r="L334" t="str">
            <v>40 00</v>
          </cell>
        </row>
        <row r="335">
          <cell r="J335" t="str">
            <v>Dr. Edward A. Dreyfus Sch Fund Donor Restricted</v>
          </cell>
          <cell r="K335" t="str">
            <v>556 50</v>
          </cell>
          <cell r="L335" t="str">
            <v>40 00</v>
          </cell>
        </row>
        <row r="336">
          <cell r="J336" t="str">
            <v>Dr. Edward A. Dreyfus Scholarship Fund</v>
          </cell>
          <cell r="K336" t="str">
            <v>830 50</v>
          </cell>
          <cell r="L336" t="str">
            <v>42 00</v>
          </cell>
        </row>
        <row r="337">
          <cell r="J337" t="str">
            <v>Dr. Lewis J. Altfest Scholarship</v>
          </cell>
          <cell r="K337" t="str">
            <v>563 40</v>
          </cell>
          <cell r="L337" t="str">
            <v>40 00</v>
          </cell>
        </row>
        <row r="338">
          <cell r="J338" t="str">
            <v>Dr. Lewis J.Altfest Endowed Sch</v>
          </cell>
          <cell r="K338" t="str">
            <v>811 60</v>
          </cell>
          <cell r="L338" t="str">
            <v>42 00</v>
          </cell>
        </row>
        <row r="339">
          <cell r="J339" t="str">
            <v>Dr. Martin Prinz Scholarship Fund</v>
          </cell>
          <cell r="K339" t="str">
            <v>873 60</v>
          </cell>
          <cell r="L339" t="str">
            <v>42 00</v>
          </cell>
        </row>
        <row r="340">
          <cell r="J340" t="str">
            <v>Dreifus-Briloff</v>
          </cell>
          <cell r="K340" t="str">
            <v>934 20</v>
          </cell>
          <cell r="L340" t="str">
            <v>40 00</v>
          </cell>
        </row>
        <row r="341">
          <cell r="J341" t="str">
            <v>E &amp; B Liebman Scholarsh</v>
          </cell>
          <cell r="K341" t="str">
            <v>487 30</v>
          </cell>
          <cell r="L341" t="str">
            <v>40 00</v>
          </cell>
        </row>
        <row r="342">
          <cell r="J342" t="str">
            <v>E &amp; Y Executive Profess</v>
          </cell>
          <cell r="K342" t="str">
            <v>321 10</v>
          </cell>
          <cell r="L342" t="str">
            <v>40 00</v>
          </cell>
        </row>
        <row r="343">
          <cell r="J343" t="str">
            <v>E Lieberman Schol</v>
          </cell>
          <cell r="K343" t="str">
            <v>851 50</v>
          </cell>
          <cell r="L343" t="str">
            <v>42 00</v>
          </cell>
        </row>
        <row r="344">
          <cell r="J344" t="str">
            <v>E. Mason Sch Fund</v>
          </cell>
          <cell r="K344" t="str">
            <v>607 30</v>
          </cell>
          <cell r="L344" t="str">
            <v>40 00</v>
          </cell>
        </row>
        <row r="345">
          <cell r="J345" t="str">
            <v>E. Werley Gift Annuity</v>
          </cell>
          <cell r="K345" t="str">
            <v>664 90</v>
          </cell>
          <cell r="L345" t="str">
            <v>40 00</v>
          </cell>
        </row>
        <row r="346">
          <cell r="J346" t="str">
            <v>Eco &amp; Finance Dept</v>
          </cell>
          <cell r="K346" t="str">
            <v>311 10</v>
          </cell>
          <cell r="L346" t="str">
            <v>40 00</v>
          </cell>
        </row>
        <row r="347">
          <cell r="J347" t="str">
            <v>Ed Spiegel Endowment</v>
          </cell>
          <cell r="K347" t="str">
            <v>802 30</v>
          </cell>
          <cell r="L347" t="str">
            <v>42 00</v>
          </cell>
        </row>
        <row r="348">
          <cell r="J348" t="str">
            <v>Edith Briloff Awards</v>
          </cell>
          <cell r="K348" t="str">
            <v>496 20</v>
          </cell>
          <cell r="L348" t="str">
            <v>40 00</v>
          </cell>
        </row>
        <row r="349">
          <cell r="J349" t="str">
            <v>Edith Stein '53 Symposium Fund</v>
          </cell>
          <cell r="K349" t="str">
            <v>474 50</v>
          </cell>
          <cell r="L349" t="str">
            <v>40 00</v>
          </cell>
        </row>
        <row r="350">
          <cell r="J350" t="str">
            <v>Edith Stein Symposium Fund-Gallery and Reception Costs</v>
          </cell>
          <cell r="K350" t="str">
            <v>474 51</v>
          </cell>
          <cell r="L350" t="str">
            <v>40 00</v>
          </cell>
        </row>
        <row r="351">
          <cell r="J351" t="str">
            <v>Edna &amp; Harold M.Kaufman</v>
          </cell>
          <cell r="K351" t="str">
            <v>498 30</v>
          </cell>
          <cell r="L351" t="str">
            <v>40 00</v>
          </cell>
        </row>
        <row r="352">
          <cell r="J352" t="str">
            <v>Edward Rothman Award</v>
          </cell>
          <cell r="K352" t="str">
            <v>542 30</v>
          </cell>
          <cell r="L352" t="str">
            <v>40 00</v>
          </cell>
        </row>
        <row r="353">
          <cell r="J353" t="str">
            <v>Edwin Hollander Gift An</v>
          </cell>
          <cell r="K353" t="str">
            <v>664 80</v>
          </cell>
          <cell r="L353" t="str">
            <v>40 00</v>
          </cell>
        </row>
        <row r="354">
          <cell r="J354" t="str">
            <v>Edythe Becker Scholarship</v>
          </cell>
          <cell r="K354" t="str">
            <v>801 30</v>
          </cell>
          <cell r="L354" t="str">
            <v>42 00</v>
          </cell>
        </row>
        <row r="355">
          <cell r="J355" t="str">
            <v>Eli &amp; Claire Mason Chai</v>
          </cell>
          <cell r="K355" t="str">
            <v>855 90</v>
          </cell>
          <cell r="L355" t="str">
            <v>42 00</v>
          </cell>
        </row>
        <row r="356">
          <cell r="J356" t="str">
            <v>Elias Schoenberger'42 Scholarship</v>
          </cell>
          <cell r="K356" t="str">
            <v>876 60</v>
          </cell>
          <cell r="L356" t="str">
            <v>42 00</v>
          </cell>
        </row>
        <row r="357">
          <cell r="J357" t="str">
            <v>Elias Schonberger</v>
          </cell>
          <cell r="K357" t="str">
            <v>876 70</v>
          </cell>
          <cell r="L357" t="str">
            <v>42 00</v>
          </cell>
        </row>
        <row r="358">
          <cell r="J358" t="str">
            <v>Elias Schonberger Award</v>
          </cell>
          <cell r="K358" t="str">
            <v>888 40</v>
          </cell>
          <cell r="L358" t="str">
            <v>42 00</v>
          </cell>
        </row>
        <row r="359">
          <cell r="J359" t="str">
            <v>Elinor and Paul Goodstat Sch</v>
          </cell>
          <cell r="K359" t="str">
            <v>383 40</v>
          </cell>
          <cell r="L359" t="str">
            <v>40 00</v>
          </cell>
        </row>
        <row r="360">
          <cell r="J360" t="str">
            <v>Elinor and Paul Goodstat Scholarship</v>
          </cell>
          <cell r="K360" t="str">
            <v>857 50</v>
          </cell>
          <cell r="L360" t="str">
            <v>42 00</v>
          </cell>
        </row>
        <row r="361">
          <cell r="J361" t="str">
            <v>Ellen Knowles Harcourt Scholars</v>
          </cell>
          <cell r="K361" t="str">
            <v>588 40</v>
          </cell>
          <cell r="L361" t="str">
            <v>40 00</v>
          </cell>
        </row>
        <row r="362">
          <cell r="J362" t="str">
            <v>Ellis Dryer Award</v>
          </cell>
          <cell r="K362" t="str">
            <v>518 30</v>
          </cell>
          <cell r="L362" t="str">
            <v>40 00</v>
          </cell>
        </row>
        <row r="363">
          <cell r="J363" t="str">
            <v>Entrepreneurship/Merril</v>
          </cell>
          <cell r="K363" t="str">
            <v>794 50</v>
          </cell>
          <cell r="L363" t="str">
            <v>40 00</v>
          </cell>
        </row>
        <row r="364">
          <cell r="J364" t="str">
            <v>Environmental Sustainability Fund</v>
          </cell>
          <cell r="K364" t="str">
            <v>305 10</v>
          </cell>
          <cell r="L364" t="str">
            <v>40 00</v>
          </cell>
        </row>
        <row r="365">
          <cell r="J365" t="str">
            <v>EOC Seek</v>
          </cell>
          <cell r="K365" t="str">
            <v>593 40</v>
          </cell>
          <cell r="L365" t="str">
            <v>40 00</v>
          </cell>
        </row>
        <row r="366">
          <cell r="J366" t="str">
            <v>Epsilon Phi Alpha</v>
          </cell>
          <cell r="K366" t="str">
            <v>512 40</v>
          </cell>
          <cell r="L366" t="str">
            <v>40 00</v>
          </cell>
        </row>
        <row r="367">
          <cell r="J367" t="str">
            <v>Equity Graduate Student Merit Award</v>
          </cell>
          <cell r="K367" t="str">
            <v>797 40</v>
          </cell>
          <cell r="L367" t="str">
            <v>40 00</v>
          </cell>
        </row>
        <row r="368">
          <cell r="J368" t="str">
            <v>Equity Trading Seminar</v>
          </cell>
          <cell r="K368" t="str">
            <v>353 30</v>
          </cell>
          <cell r="L368" t="str">
            <v>40 00</v>
          </cell>
        </row>
        <row r="369">
          <cell r="J369" t="str">
            <v>Eric and Lori Kirsch Scholarship</v>
          </cell>
          <cell r="K369" t="str">
            <v>811 40</v>
          </cell>
          <cell r="L369" t="str">
            <v>42 00</v>
          </cell>
        </row>
        <row r="370">
          <cell r="J370" t="str">
            <v>Ernst &amp; Young Excellence</v>
          </cell>
          <cell r="K370" t="str">
            <v>998 60</v>
          </cell>
          <cell r="L370" t="str">
            <v>40 00</v>
          </cell>
        </row>
        <row r="371">
          <cell r="J371" t="str">
            <v>Ernst &amp; Young Sch.In Ac</v>
          </cell>
          <cell r="K371" t="str">
            <v>574 30</v>
          </cell>
          <cell r="L371" t="str">
            <v>40 00</v>
          </cell>
        </row>
        <row r="372">
          <cell r="J372" t="str">
            <v>Erwin Ezzes Scholarsh</v>
          </cell>
          <cell r="K372" t="str">
            <v>837 20</v>
          </cell>
          <cell r="L372" t="str">
            <v>42 00</v>
          </cell>
        </row>
        <row r="373">
          <cell r="J373" t="str">
            <v>Ethics Competition</v>
          </cell>
          <cell r="K373" t="str">
            <v>631 30</v>
          </cell>
          <cell r="L373" t="str">
            <v>40 00</v>
          </cell>
        </row>
        <row r="374">
          <cell r="J374" t="str">
            <v>Ettinger Chair</v>
          </cell>
          <cell r="K374" t="str">
            <v>635 15</v>
          </cell>
          <cell r="L374" t="str">
            <v>40 00</v>
          </cell>
        </row>
        <row r="375">
          <cell r="J375" t="str">
            <v>Ettinger Chair in Acctg</v>
          </cell>
          <cell r="K375" t="str">
            <v>875 41</v>
          </cell>
          <cell r="L375" t="str">
            <v>42 00</v>
          </cell>
        </row>
        <row r="376">
          <cell r="J376" t="str">
            <v>Eugene Lang Jr. Faculty</v>
          </cell>
          <cell r="K376" t="str">
            <v>813 60</v>
          </cell>
          <cell r="L376" t="str">
            <v>42 00</v>
          </cell>
        </row>
        <row r="377">
          <cell r="J377" t="str">
            <v>Excellence in Inv Journ</v>
          </cell>
          <cell r="K377" t="str">
            <v>524 30</v>
          </cell>
          <cell r="L377" t="str">
            <v>40 00</v>
          </cell>
        </row>
        <row r="378">
          <cell r="J378" t="str">
            <v>Executive MBA Class of '98 Scholarship Fund</v>
          </cell>
          <cell r="K378" t="str">
            <v>815 60</v>
          </cell>
          <cell r="L378" t="str">
            <v>42 00</v>
          </cell>
        </row>
        <row r="379">
          <cell r="J379" t="str">
            <v>Executives on Campus</v>
          </cell>
          <cell r="K379" t="str">
            <v>306 20</v>
          </cell>
          <cell r="L379" t="str">
            <v>40 00</v>
          </cell>
        </row>
        <row r="380">
          <cell r="J380" t="str">
            <v>F &amp; A Bonnet Scholarshi</v>
          </cell>
          <cell r="K380" t="str">
            <v>831 40</v>
          </cell>
          <cell r="L380" t="str">
            <v>42 00</v>
          </cell>
        </row>
        <row r="381">
          <cell r="J381" t="str">
            <v>Faculty Dev (Drown)</v>
          </cell>
          <cell r="K381" t="str">
            <v>772 50</v>
          </cell>
          <cell r="L381" t="str">
            <v>40 00</v>
          </cell>
        </row>
        <row r="382">
          <cell r="J382" t="str">
            <v>Faculty Development</v>
          </cell>
          <cell r="K382" t="str">
            <v>149 30</v>
          </cell>
          <cell r="L382" t="str">
            <v>10 00</v>
          </cell>
        </row>
        <row r="383">
          <cell r="J383" t="str">
            <v>Faculty Recruiment /M.S</v>
          </cell>
          <cell r="K383" t="str">
            <v>680 40</v>
          </cell>
          <cell r="L383" t="str">
            <v>40 00</v>
          </cell>
        </row>
        <row r="384">
          <cell r="J384" t="str">
            <v>Faculty Support</v>
          </cell>
          <cell r="K384" t="str">
            <v>340 50</v>
          </cell>
          <cell r="L384" t="str">
            <v>40 00</v>
          </cell>
        </row>
        <row r="385">
          <cell r="J385" t="str">
            <v>Federal Affirmative Act</v>
          </cell>
          <cell r="K385" t="str">
            <v>780 50</v>
          </cell>
          <cell r="L385" t="str">
            <v>40 00</v>
          </cell>
        </row>
        <row r="386">
          <cell r="J386" t="str">
            <v>Feit Seminars</v>
          </cell>
          <cell r="K386" t="str">
            <v>802 90</v>
          </cell>
          <cell r="L386" t="str">
            <v>42 00</v>
          </cell>
        </row>
        <row r="387">
          <cell r="J387" t="str">
            <v>Feit Student/Class Fund</v>
          </cell>
          <cell r="K387" t="str">
            <v>647 60</v>
          </cell>
          <cell r="L387" t="str">
            <v>40 00</v>
          </cell>
        </row>
        <row r="388">
          <cell r="J388" t="str">
            <v>Field Family-Chair Entr</v>
          </cell>
          <cell r="K388" t="str">
            <v>828 40</v>
          </cell>
          <cell r="L388" t="str">
            <v>42 00</v>
          </cell>
        </row>
        <row r="389">
          <cell r="J389" t="str">
            <v>Financial Reporting Con</v>
          </cell>
          <cell r="K389" t="str">
            <v>330 20</v>
          </cell>
          <cell r="L389" t="str">
            <v>40 00</v>
          </cell>
        </row>
        <row r="390">
          <cell r="J390" t="str">
            <v>Florence Golly Gift Ann</v>
          </cell>
          <cell r="K390" t="str">
            <v>668 71</v>
          </cell>
          <cell r="L390" t="str">
            <v>40 00</v>
          </cell>
        </row>
        <row r="391">
          <cell r="J391" t="str">
            <v>Florence Rich Gift Annu</v>
          </cell>
          <cell r="K391" t="str">
            <v>664 20</v>
          </cell>
          <cell r="L391" t="str">
            <v>40 00</v>
          </cell>
        </row>
        <row r="392">
          <cell r="J392" t="str">
            <v>Florence Roswell Award</v>
          </cell>
          <cell r="K392" t="str">
            <v>544 30</v>
          </cell>
          <cell r="L392" t="str">
            <v>40 00</v>
          </cell>
        </row>
        <row r="393">
          <cell r="J393" t="str">
            <v>Frances Villara Scholarship Fund</v>
          </cell>
          <cell r="K393" t="str">
            <v>684 50</v>
          </cell>
          <cell r="L393" t="str">
            <v>40 00</v>
          </cell>
        </row>
        <row r="394">
          <cell r="J394" t="str">
            <v>Francis Connelly Sch</v>
          </cell>
          <cell r="K394" t="str">
            <v>867 40</v>
          </cell>
          <cell r="L394" t="str">
            <v>42 00</v>
          </cell>
        </row>
        <row r="395">
          <cell r="J395" t="str">
            <v>Fred Berger Gift Annuity</v>
          </cell>
          <cell r="K395" t="str">
            <v>662 30</v>
          </cell>
          <cell r="L395" t="str">
            <v>40 00</v>
          </cell>
        </row>
        <row r="396">
          <cell r="J396" t="str">
            <v>Freddie Reiss Scholarsh</v>
          </cell>
          <cell r="K396" t="str">
            <v>685 50</v>
          </cell>
          <cell r="L396" t="str">
            <v>40 00</v>
          </cell>
        </row>
        <row r="397">
          <cell r="J397" t="str">
            <v>French Embassy Award</v>
          </cell>
          <cell r="K397" t="str">
            <v>525 30</v>
          </cell>
          <cell r="L397" t="str">
            <v>40 00</v>
          </cell>
        </row>
        <row r="398">
          <cell r="J398" t="str">
            <v>Friedman Fellow Undergrad</v>
          </cell>
          <cell r="K398" t="str">
            <v>872 41</v>
          </cell>
          <cell r="L398" t="str">
            <v>42 00</v>
          </cell>
        </row>
        <row r="399">
          <cell r="J399" t="str">
            <v>Friedman Fellowship</v>
          </cell>
          <cell r="K399" t="str">
            <v>448 20</v>
          </cell>
          <cell r="L399" t="str">
            <v>40 00</v>
          </cell>
        </row>
        <row r="400">
          <cell r="J400" t="str">
            <v>Friedman Fellowship Grad</v>
          </cell>
          <cell r="K400" t="str">
            <v>872 40</v>
          </cell>
          <cell r="L400" t="str">
            <v>42 00</v>
          </cell>
        </row>
        <row r="401">
          <cell r="J401" t="str">
            <v>Friends of CCVIP</v>
          </cell>
          <cell r="K401" t="str">
            <v>314 10</v>
          </cell>
          <cell r="L401" t="str">
            <v>40 00</v>
          </cell>
        </row>
        <row r="402">
          <cell r="J402" t="str">
            <v>FWA Mentee Awards Fund</v>
          </cell>
          <cell r="K402" t="str">
            <v>656 50</v>
          </cell>
          <cell r="L402" t="str">
            <v>40 00</v>
          </cell>
        </row>
        <row r="403">
          <cell r="J403" t="str">
            <v>FWA Study Abroad Fund</v>
          </cell>
          <cell r="K403" t="str">
            <v>656 60</v>
          </cell>
          <cell r="L403" t="str">
            <v>40 00</v>
          </cell>
        </row>
        <row r="404">
          <cell r="J404" t="str">
            <v>FWA-MBO Capital Mkts</v>
          </cell>
          <cell r="K404" t="str">
            <v>844 30</v>
          </cell>
          <cell r="L404" t="str">
            <v>42 00</v>
          </cell>
        </row>
        <row r="405">
          <cell r="J405" t="str">
            <v>G. and M. Weissman Sch of Arts and Sci. Suppl End. Fund 2012</v>
          </cell>
          <cell r="K405" t="str">
            <v>896 80</v>
          </cell>
          <cell r="L405" t="str">
            <v>42 00</v>
          </cell>
        </row>
        <row r="406">
          <cell r="J406" t="str">
            <v>G. Weissman Lead Annuit</v>
          </cell>
          <cell r="K406" t="str">
            <v>894 40</v>
          </cell>
          <cell r="L406" t="str">
            <v>42 00</v>
          </cell>
        </row>
        <row r="407">
          <cell r="J407" t="str">
            <v>Gallagher Scholarships</v>
          </cell>
          <cell r="K407" t="str">
            <v>876 50</v>
          </cell>
          <cell r="L407" t="str">
            <v>42 00</v>
          </cell>
        </row>
        <row r="408">
          <cell r="J408" t="str">
            <v>Geller Memorial Award</v>
          </cell>
          <cell r="K408" t="str">
            <v>843 30</v>
          </cell>
          <cell r="L408" t="str">
            <v>42 00</v>
          </cell>
        </row>
        <row r="409">
          <cell r="J409" t="str">
            <v>Geller Memorial Scholar</v>
          </cell>
          <cell r="K409" t="str">
            <v>847 30</v>
          </cell>
          <cell r="L409" t="str">
            <v>42 00</v>
          </cell>
        </row>
        <row r="410">
          <cell r="J410" t="str">
            <v>Gene Shapiro Scholarship</v>
          </cell>
          <cell r="K410" t="str">
            <v>840 40</v>
          </cell>
          <cell r="L410" t="str">
            <v>42 00</v>
          </cell>
        </row>
        <row r="411">
          <cell r="J411" t="str">
            <v>Geof Kirsch Scholarship</v>
          </cell>
          <cell r="K411" t="str">
            <v>495 20</v>
          </cell>
          <cell r="L411" t="str">
            <v>40 00</v>
          </cell>
        </row>
        <row r="412">
          <cell r="J412" t="str">
            <v>George Segal '60 Schlarship</v>
          </cell>
          <cell r="K412" t="str">
            <v>761 40</v>
          </cell>
          <cell r="L412" t="str">
            <v>40 00</v>
          </cell>
        </row>
        <row r="413">
          <cell r="J413" t="str">
            <v>George Weissman Fund</v>
          </cell>
          <cell r="K413" t="str">
            <v>860 40</v>
          </cell>
          <cell r="L413" t="str">
            <v>42 00</v>
          </cell>
        </row>
        <row r="414">
          <cell r="J414" t="str">
            <v>George Weissman Mem Fun</v>
          </cell>
          <cell r="K414" t="str">
            <v>311 30</v>
          </cell>
          <cell r="L414" t="str">
            <v>40 00</v>
          </cell>
        </row>
        <row r="415">
          <cell r="J415" t="str">
            <v>Gil King Gift Annuity</v>
          </cell>
          <cell r="K415" t="str">
            <v>668 90</v>
          </cell>
          <cell r="L415" t="str">
            <v>40 00</v>
          </cell>
        </row>
        <row r="416">
          <cell r="J416" t="str">
            <v>Global Real Estate Conference</v>
          </cell>
          <cell r="K416" t="str">
            <v>491 40</v>
          </cell>
          <cell r="L416" t="str">
            <v>40 00</v>
          </cell>
        </row>
        <row r="417">
          <cell r="J417" t="str">
            <v>Goldenstein-Rosenkrantz</v>
          </cell>
          <cell r="K417" t="str">
            <v>839 90</v>
          </cell>
          <cell r="L417" t="str">
            <v>42 00</v>
          </cell>
        </row>
        <row r="418">
          <cell r="J418" t="str">
            <v>Grossfield Scholarship</v>
          </cell>
          <cell r="K418" t="str">
            <v>805 40</v>
          </cell>
          <cell r="L418" t="str">
            <v>42 00</v>
          </cell>
        </row>
        <row r="419">
          <cell r="J419" t="str">
            <v>Guardian Life Ins Co. A</v>
          </cell>
          <cell r="K419" t="str">
            <v>527 30</v>
          </cell>
          <cell r="L419" t="str">
            <v>40 00</v>
          </cell>
        </row>
        <row r="420">
          <cell r="J420" t="str">
            <v>H &amp; M Eagle Memorial</v>
          </cell>
          <cell r="K420" t="str">
            <v>881 40</v>
          </cell>
          <cell r="L420" t="str">
            <v>42 00</v>
          </cell>
        </row>
        <row r="421">
          <cell r="J421" t="str">
            <v>H R Davis</v>
          </cell>
          <cell r="K421" t="str">
            <v>829 40</v>
          </cell>
          <cell r="L421" t="str">
            <v>42 00</v>
          </cell>
        </row>
        <row r="422">
          <cell r="J422" t="str">
            <v>H. &amp; L. Moses Endowment</v>
          </cell>
          <cell r="K422" t="str">
            <v>870 40</v>
          </cell>
          <cell r="L422" t="str">
            <v>42 00</v>
          </cell>
        </row>
        <row r="423">
          <cell r="J423" t="str">
            <v>H.Stone Prize in Int'l</v>
          </cell>
          <cell r="K423" t="str">
            <v>499 30</v>
          </cell>
          <cell r="L423" t="str">
            <v>40 00</v>
          </cell>
        </row>
        <row r="424">
          <cell r="J424" t="str">
            <v>Hagedorn - SPA</v>
          </cell>
          <cell r="K424" t="str">
            <v>728 60</v>
          </cell>
          <cell r="L424" t="str">
            <v>40 00</v>
          </cell>
        </row>
        <row r="425">
          <cell r="J425" t="str">
            <v>Hagedorn Scholarship</v>
          </cell>
          <cell r="K425" t="str">
            <v>530 40</v>
          </cell>
          <cell r="L425" t="str">
            <v>40 00</v>
          </cell>
        </row>
        <row r="426">
          <cell r="J426" t="str">
            <v>Hagedorn SPA Scholarship endowment</v>
          </cell>
          <cell r="K426" t="str">
            <v>801 50</v>
          </cell>
          <cell r="L426" t="str">
            <v>42 00</v>
          </cell>
        </row>
        <row r="427">
          <cell r="J427" t="str">
            <v>Harman/Enhancements Fun</v>
          </cell>
          <cell r="K427" t="str">
            <v>953 30</v>
          </cell>
          <cell r="L427" t="str">
            <v>40 00</v>
          </cell>
        </row>
        <row r="428">
          <cell r="J428" t="str">
            <v>Harnisch Collborative Future of Journalism Proj Fund</v>
          </cell>
          <cell r="K428" t="str">
            <v>628 70</v>
          </cell>
          <cell r="L428" t="str">
            <v>40 00</v>
          </cell>
        </row>
        <row r="429">
          <cell r="J429" t="str">
            <v>Harnisch Journalism Con</v>
          </cell>
          <cell r="K429" t="str">
            <v>628 50</v>
          </cell>
          <cell r="L429" t="str">
            <v>40 00</v>
          </cell>
        </row>
        <row r="430">
          <cell r="J430" t="str">
            <v>Harnisch Journalism Sch</v>
          </cell>
          <cell r="K430" t="str">
            <v>628 40</v>
          </cell>
          <cell r="L430" t="str">
            <v>40 00</v>
          </cell>
        </row>
        <row r="431">
          <cell r="J431" t="str">
            <v>Harnisch Journalism Stu</v>
          </cell>
          <cell r="K431" t="str">
            <v>628 60</v>
          </cell>
          <cell r="L431" t="str">
            <v>40 00</v>
          </cell>
        </row>
        <row r="432">
          <cell r="J432" t="str">
            <v>Harold Belfein Prize Fu</v>
          </cell>
          <cell r="K432" t="str">
            <v>316 40</v>
          </cell>
          <cell r="L432" t="str">
            <v>40 00</v>
          </cell>
        </row>
        <row r="433">
          <cell r="J433" t="str">
            <v>Harriet Nadler Scholars</v>
          </cell>
          <cell r="K433" t="str">
            <v>577 30</v>
          </cell>
          <cell r="L433" t="str">
            <v>40 00</v>
          </cell>
        </row>
        <row r="434">
          <cell r="J434" t="str">
            <v>Harry Beck Memorial Awa</v>
          </cell>
          <cell r="K434" t="str">
            <v>835 90</v>
          </cell>
          <cell r="L434" t="str">
            <v>42 00</v>
          </cell>
        </row>
        <row r="435">
          <cell r="J435" t="str">
            <v>Harry Falk Memorial Sch</v>
          </cell>
          <cell r="K435" t="str">
            <v>833 30</v>
          </cell>
          <cell r="L435" t="str">
            <v>42 00</v>
          </cell>
        </row>
        <row r="436">
          <cell r="J436" t="str">
            <v>Harvey Kamil '64 MBA '68 Sch Fund</v>
          </cell>
          <cell r="K436" t="str">
            <v>888 50</v>
          </cell>
          <cell r="L436" t="str">
            <v>42 00</v>
          </cell>
        </row>
        <row r="437">
          <cell r="J437" t="str">
            <v>Harvey Sandler</v>
          </cell>
          <cell r="K437" t="str">
            <v>582 30</v>
          </cell>
          <cell r="L437" t="str">
            <v>40 00</v>
          </cell>
        </row>
        <row r="438">
          <cell r="J438" t="str">
            <v>Hearst FY08</v>
          </cell>
          <cell r="K438" t="str">
            <v>417 30</v>
          </cell>
          <cell r="L438" t="str">
            <v>40 00</v>
          </cell>
        </row>
        <row r="439">
          <cell r="J439" t="str">
            <v>Heckscher Foundation for Children</v>
          </cell>
          <cell r="K439" t="str">
            <v>392 40</v>
          </cell>
          <cell r="L439" t="str">
            <v>40 00</v>
          </cell>
        </row>
        <row r="440">
          <cell r="J440" t="str">
            <v>Helen Hollinger Reiser</v>
          </cell>
          <cell r="K440" t="str">
            <v>409 60</v>
          </cell>
          <cell r="L440" t="str">
            <v>40 00</v>
          </cell>
        </row>
        <row r="441">
          <cell r="J441" t="str">
            <v>Helen Hollinger Reiser</v>
          </cell>
          <cell r="K441" t="str">
            <v>879 60</v>
          </cell>
          <cell r="L441" t="str">
            <v>42 00</v>
          </cell>
        </row>
        <row r="442">
          <cell r="J442" t="str">
            <v>Helen Schaffer Gift Ann</v>
          </cell>
          <cell r="K442" t="str">
            <v>668 50</v>
          </cell>
          <cell r="L442" t="str">
            <v>40 00</v>
          </cell>
        </row>
        <row r="443">
          <cell r="J443" t="str">
            <v>Heller Family Fdn Internship Support Prog</v>
          </cell>
          <cell r="K443" t="str">
            <v>642 20</v>
          </cell>
          <cell r="L443" t="str">
            <v>40 00</v>
          </cell>
        </row>
        <row r="444">
          <cell r="J444" t="str">
            <v>Heller,R D Entrepre Sch</v>
          </cell>
          <cell r="K444" t="str">
            <v>422 31</v>
          </cell>
          <cell r="L444" t="str">
            <v>40 00</v>
          </cell>
        </row>
        <row r="445">
          <cell r="J445" t="str">
            <v>Henry &amp; Lottie Burger S</v>
          </cell>
          <cell r="K445" t="str">
            <v>657 60</v>
          </cell>
          <cell r="L445" t="str">
            <v>40 00</v>
          </cell>
        </row>
        <row r="446">
          <cell r="J446" t="str">
            <v>Henry Goldhammer Gift A</v>
          </cell>
          <cell r="K446" t="str">
            <v>664 35</v>
          </cell>
          <cell r="L446" t="str">
            <v>40 00</v>
          </cell>
        </row>
        <row r="447">
          <cell r="J447" t="str">
            <v>Herbert Arkin Scholarsh</v>
          </cell>
          <cell r="K447" t="str">
            <v>478 31</v>
          </cell>
          <cell r="L447" t="str">
            <v>40 00</v>
          </cell>
        </row>
        <row r="448">
          <cell r="J448" t="str">
            <v>Herbert Sedler Scholarship</v>
          </cell>
          <cell r="K448" t="str">
            <v>823 50</v>
          </cell>
          <cell r="L448" t="str">
            <v>42 00</v>
          </cell>
        </row>
        <row r="449">
          <cell r="J449" t="str">
            <v>Herbert Simon Family Foundation Real Estate Fund</v>
          </cell>
          <cell r="K449" t="str">
            <v>424 50</v>
          </cell>
          <cell r="L449" t="str">
            <v>40 00</v>
          </cell>
        </row>
        <row r="450">
          <cell r="J450" t="str">
            <v>Herbert Simon Family Sch Donor Restricted</v>
          </cell>
          <cell r="K450" t="str">
            <v>616 40</v>
          </cell>
          <cell r="L450" t="str">
            <v>40 00</v>
          </cell>
        </row>
        <row r="451">
          <cell r="J451" t="str">
            <v>Herbert Simon Family Scholarship</v>
          </cell>
          <cell r="K451" t="str">
            <v>850 60</v>
          </cell>
          <cell r="L451" t="str">
            <v>42 00</v>
          </cell>
        </row>
        <row r="452">
          <cell r="J452" t="str">
            <v>Hertog Honors Scholarsh</v>
          </cell>
          <cell r="K452" t="str">
            <v>657 30</v>
          </cell>
          <cell r="L452" t="str">
            <v>40 00</v>
          </cell>
        </row>
        <row r="453">
          <cell r="J453" t="str">
            <v>High School New Literac</v>
          </cell>
          <cell r="K453" t="str">
            <v>347 40</v>
          </cell>
          <cell r="L453" t="str">
            <v>40 00</v>
          </cell>
        </row>
        <row r="454">
          <cell r="J454" t="str">
            <v>Hillel/Perelson Renovat</v>
          </cell>
          <cell r="K454" t="str">
            <v>703 20</v>
          </cell>
          <cell r="L454" t="str">
            <v>40 00</v>
          </cell>
        </row>
        <row r="455">
          <cell r="J455" t="str">
            <v>History Dept./G.Lehrman</v>
          </cell>
          <cell r="K455" t="str">
            <v>350 20</v>
          </cell>
          <cell r="L455" t="str">
            <v>40 00</v>
          </cell>
        </row>
        <row r="456">
          <cell r="J456" t="str">
            <v>Hochhauser Family Scholarships</v>
          </cell>
          <cell r="K456" t="str">
            <v>583 60</v>
          </cell>
          <cell r="L456" t="str">
            <v>40 00</v>
          </cell>
        </row>
        <row r="457">
          <cell r="J457" t="str">
            <v>Hong Kong Student Admissions Prog</v>
          </cell>
          <cell r="K457" t="str">
            <v>357 30</v>
          </cell>
          <cell r="L457" t="str">
            <v>40 00</v>
          </cell>
        </row>
        <row r="458">
          <cell r="J458" t="str">
            <v>HSBC Ethics Program</v>
          </cell>
          <cell r="K458" t="str">
            <v>658 50</v>
          </cell>
          <cell r="L458" t="str">
            <v>40 00</v>
          </cell>
        </row>
        <row r="459">
          <cell r="J459" t="str">
            <v>HSBC Scholarship</v>
          </cell>
          <cell r="K459" t="str">
            <v>658 40</v>
          </cell>
          <cell r="L459" t="str">
            <v>40 00</v>
          </cell>
        </row>
        <row r="460">
          <cell r="J460" t="str">
            <v>Hubert Mullings Sch Fund</v>
          </cell>
          <cell r="K460" t="str">
            <v>824 50</v>
          </cell>
          <cell r="L460" t="str">
            <v>42 00</v>
          </cell>
        </row>
        <row r="461">
          <cell r="J461" t="str">
            <v>Hubert Mullings Schol</v>
          </cell>
          <cell r="K461" t="str">
            <v>539 30</v>
          </cell>
          <cell r="L461" t="str">
            <v>40 00</v>
          </cell>
        </row>
        <row r="462">
          <cell r="J462" t="str">
            <v>Hugh Lamle Scholarship</v>
          </cell>
          <cell r="K462" t="str">
            <v>673 15</v>
          </cell>
          <cell r="L462" t="str">
            <v>40 00</v>
          </cell>
        </row>
        <row r="463">
          <cell r="J463" t="str">
            <v>Hugh Lamle Scholarship</v>
          </cell>
          <cell r="K463" t="str">
            <v>835 40</v>
          </cell>
          <cell r="L463" t="str">
            <v>42 00</v>
          </cell>
        </row>
        <row r="464">
          <cell r="J464" t="str">
            <v>Hurricane Katrina Fund</v>
          </cell>
          <cell r="K464" t="str">
            <v>704 50</v>
          </cell>
          <cell r="L464" t="str">
            <v>40 00</v>
          </cell>
        </row>
        <row r="465">
          <cell r="J465" t="str">
            <v>I &amp; W Brunman Scholarsh</v>
          </cell>
          <cell r="K465" t="str">
            <v>877 40</v>
          </cell>
          <cell r="L465" t="str">
            <v>42 00</v>
          </cell>
        </row>
        <row r="466">
          <cell r="J466" t="str">
            <v>I B Zasloff Award</v>
          </cell>
          <cell r="K466" t="str">
            <v>547 30</v>
          </cell>
          <cell r="L466" t="str">
            <v>40 00</v>
          </cell>
        </row>
        <row r="467">
          <cell r="J467" t="str">
            <v>I Weinstein Honor Cente</v>
          </cell>
          <cell r="K467" t="str">
            <v>625 40</v>
          </cell>
          <cell r="L467" t="str">
            <v>40 00</v>
          </cell>
        </row>
        <row r="468">
          <cell r="J468" t="str">
            <v>I. Harold Kellar Schol</v>
          </cell>
          <cell r="K468" t="str">
            <v>533 30</v>
          </cell>
          <cell r="L468" t="str">
            <v>40 00</v>
          </cell>
        </row>
        <row r="469">
          <cell r="J469" t="str">
            <v>Iacuzzi Award</v>
          </cell>
          <cell r="K469" t="str">
            <v>841 90</v>
          </cell>
          <cell r="L469" t="str">
            <v>42 00</v>
          </cell>
        </row>
        <row r="470">
          <cell r="J470" t="str">
            <v>Immigrant Student Emergency Fund</v>
          </cell>
          <cell r="K470" t="str">
            <v>341 40</v>
          </cell>
          <cell r="L470" t="str">
            <v>40 00</v>
          </cell>
        </row>
        <row r="471">
          <cell r="J471" t="str">
            <v>Inclusive Leadership Pr</v>
          </cell>
          <cell r="K471" t="str">
            <v>750 50</v>
          </cell>
          <cell r="L471" t="str">
            <v>40 00</v>
          </cell>
        </row>
        <row r="472">
          <cell r="J472" t="str">
            <v>Institutional Investor</v>
          </cell>
          <cell r="K472" t="str">
            <v>407 20</v>
          </cell>
          <cell r="L472" t="str">
            <v>40 00</v>
          </cell>
        </row>
        <row r="473">
          <cell r="J473" t="str">
            <v>Internal Audit Program</v>
          </cell>
          <cell r="K473" t="str">
            <v>985 40</v>
          </cell>
          <cell r="L473" t="str">
            <v>40 00</v>
          </cell>
        </row>
        <row r="474">
          <cell r="J474" t="str">
            <v>Irving Weinstein Trust</v>
          </cell>
          <cell r="K474" t="str">
            <v>826 90</v>
          </cell>
          <cell r="L474" t="str">
            <v>42 00</v>
          </cell>
        </row>
        <row r="475">
          <cell r="J475" t="str">
            <v>Irwin Fromme Fund</v>
          </cell>
          <cell r="K475" t="str">
            <v>853 90</v>
          </cell>
          <cell r="L475" t="str">
            <v>42 00</v>
          </cell>
        </row>
        <row r="476">
          <cell r="J476" t="str">
            <v>J &amp; L Cohen Student Ski</v>
          </cell>
          <cell r="K476" t="str">
            <v>671 40</v>
          </cell>
          <cell r="L476" t="str">
            <v>40 00</v>
          </cell>
        </row>
        <row r="477">
          <cell r="J477" t="str">
            <v>J &amp; T Mizio Memorial/ SACC</v>
          </cell>
          <cell r="K477" t="str">
            <v>392 20</v>
          </cell>
          <cell r="L477" t="str">
            <v>40 00</v>
          </cell>
        </row>
        <row r="478">
          <cell r="J478" t="str">
            <v>J &amp; V Douglas Scholarsh</v>
          </cell>
          <cell r="K478" t="str">
            <v>596 15</v>
          </cell>
          <cell r="L478" t="str">
            <v>40 00</v>
          </cell>
        </row>
        <row r="479">
          <cell r="J479" t="str">
            <v>J &amp; V Douglas Scholarsh</v>
          </cell>
          <cell r="K479" t="str">
            <v>851 40</v>
          </cell>
          <cell r="L479" t="str">
            <v>42 00</v>
          </cell>
        </row>
        <row r="480">
          <cell r="J480" t="str">
            <v>J. Evans Memorial Schol</v>
          </cell>
          <cell r="K480" t="str">
            <v>882 40</v>
          </cell>
          <cell r="L480" t="str">
            <v>42 00</v>
          </cell>
        </row>
        <row r="481">
          <cell r="J481" t="str">
            <v>J. Nacmias '69 Scholars</v>
          </cell>
          <cell r="K481" t="str">
            <v>816 50</v>
          </cell>
          <cell r="L481" t="str">
            <v>42 00</v>
          </cell>
        </row>
        <row r="482">
          <cell r="J482" t="str">
            <v>J.Segal Great Works Reading Series</v>
          </cell>
          <cell r="K482" t="str">
            <v>866 20</v>
          </cell>
          <cell r="L482" t="str">
            <v>42 00</v>
          </cell>
        </row>
        <row r="483">
          <cell r="J483" t="str">
            <v>Jacobson Scholarship</v>
          </cell>
          <cell r="K483" t="str">
            <v>612 15</v>
          </cell>
          <cell r="L483" t="str">
            <v>40 00</v>
          </cell>
        </row>
        <row r="484">
          <cell r="J484" t="str">
            <v>Jacobson Scholarships</v>
          </cell>
          <cell r="K484" t="str">
            <v>842 40</v>
          </cell>
          <cell r="L484" t="str">
            <v>42 00</v>
          </cell>
        </row>
        <row r="485">
          <cell r="J485" t="str">
            <v>Jamie Segall Fund</v>
          </cell>
          <cell r="K485" t="str">
            <v>805 90</v>
          </cell>
          <cell r="L485" t="str">
            <v>42 00</v>
          </cell>
        </row>
        <row r="486">
          <cell r="J486" t="str">
            <v>Jan Stackhouse Awards</v>
          </cell>
          <cell r="K486" t="str">
            <v>594 15</v>
          </cell>
          <cell r="L486" t="str">
            <v>40 00</v>
          </cell>
        </row>
        <row r="487">
          <cell r="J487" t="str">
            <v>Jan Stackhouse Awards</v>
          </cell>
          <cell r="K487" t="str">
            <v>834 40</v>
          </cell>
          <cell r="L487" t="str">
            <v>42 00</v>
          </cell>
        </row>
        <row r="488">
          <cell r="J488" t="str">
            <v>Janet Dewart Bell Donor Restricted</v>
          </cell>
          <cell r="K488" t="str">
            <v>478 40</v>
          </cell>
          <cell r="L488" t="str">
            <v>40 00</v>
          </cell>
        </row>
        <row r="489">
          <cell r="J489" t="str">
            <v>Janet Dewart Bell Scholarship</v>
          </cell>
          <cell r="K489" t="str">
            <v>853 40</v>
          </cell>
          <cell r="L489" t="str">
            <v>42 00</v>
          </cell>
        </row>
        <row r="490">
          <cell r="J490" t="str">
            <v>Jeanette K Watson Fellowship</v>
          </cell>
          <cell r="K490" t="str">
            <v>882 50</v>
          </cell>
          <cell r="L490" t="str">
            <v>42 00</v>
          </cell>
        </row>
        <row r="491">
          <cell r="J491" t="str">
            <v>Jerome Berg Real Estate</v>
          </cell>
          <cell r="K491" t="str">
            <v>839 20</v>
          </cell>
          <cell r="L491" t="str">
            <v>42 00</v>
          </cell>
        </row>
        <row r="492">
          <cell r="J492" t="str">
            <v>Jerome Pickholz Marketing Fund</v>
          </cell>
          <cell r="K492" t="str">
            <v>432 60</v>
          </cell>
          <cell r="L492" t="str">
            <v>40 00</v>
          </cell>
        </row>
        <row r="493">
          <cell r="J493" t="str">
            <v>Jerry Bornstein Award</v>
          </cell>
          <cell r="K493" t="str">
            <v>336 30</v>
          </cell>
          <cell r="L493" t="str">
            <v>40 00</v>
          </cell>
        </row>
        <row r="494">
          <cell r="J494" t="str">
            <v>Jesse Abramowitz Fund</v>
          </cell>
          <cell r="K494" t="str">
            <v>451 30</v>
          </cell>
          <cell r="L494" t="str">
            <v>40 00</v>
          </cell>
        </row>
        <row r="495">
          <cell r="J495" t="str">
            <v>Jewish Found.for Ed.of</v>
          </cell>
          <cell r="K495" t="str">
            <v>440 30</v>
          </cell>
          <cell r="L495" t="str">
            <v>40 00</v>
          </cell>
        </row>
        <row r="496">
          <cell r="J496" t="str">
            <v>Jewish Resources Center</v>
          </cell>
          <cell r="K496" t="str">
            <v>751 50</v>
          </cell>
          <cell r="L496" t="str">
            <v>40 00</v>
          </cell>
        </row>
        <row r="497">
          <cell r="J497" t="str">
            <v>Jewish Studies Support</v>
          </cell>
          <cell r="K497" t="str">
            <v>358 30</v>
          </cell>
          <cell r="L497" t="str">
            <v>40 00</v>
          </cell>
        </row>
        <row r="498">
          <cell r="J498" t="str">
            <v>JFEW Summer Internship</v>
          </cell>
          <cell r="K498" t="str">
            <v>350 40</v>
          </cell>
          <cell r="L498" t="str">
            <v>40 00</v>
          </cell>
        </row>
        <row r="499">
          <cell r="J499" t="str">
            <v>Joan Haberman Gift Annuity</v>
          </cell>
          <cell r="K499" t="str">
            <v>668 65</v>
          </cell>
          <cell r="L499" t="str">
            <v>40 00</v>
          </cell>
        </row>
        <row r="500">
          <cell r="J500" t="str">
            <v>Joanne Wittlin Scholars</v>
          </cell>
          <cell r="K500" t="str">
            <v>552 40</v>
          </cell>
          <cell r="L500" t="str">
            <v>40 00</v>
          </cell>
        </row>
        <row r="501">
          <cell r="J501" t="str">
            <v>Joel J. and Lillian Cohen Soft Skills Endowment Fund</v>
          </cell>
          <cell r="K501" t="str">
            <v>843 50</v>
          </cell>
          <cell r="L501" t="str">
            <v>42 00</v>
          </cell>
        </row>
        <row r="502">
          <cell r="J502" t="str">
            <v>Joel Lefkowitz Fund</v>
          </cell>
          <cell r="K502" t="str">
            <v>349 30</v>
          </cell>
          <cell r="L502" t="str">
            <v>40 00</v>
          </cell>
        </row>
        <row r="503">
          <cell r="J503" t="str">
            <v>Joel Segal Great Works Reading Series Current Use Fund</v>
          </cell>
          <cell r="K503" t="str">
            <v>443 40</v>
          </cell>
          <cell r="L503" t="str">
            <v>40 00</v>
          </cell>
        </row>
        <row r="504">
          <cell r="J504" t="str">
            <v>Joel Young Scholarship</v>
          </cell>
          <cell r="K504" t="str">
            <v>848 40</v>
          </cell>
          <cell r="L504" t="str">
            <v>42 00</v>
          </cell>
        </row>
        <row r="505">
          <cell r="J505" t="str">
            <v>Joel Zweibel Scholarshi</v>
          </cell>
          <cell r="K505" t="str">
            <v>567 15</v>
          </cell>
          <cell r="L505" t="str">
            <v>40 00</v>
          </cell>
        </row>
        <row r="506">
          <cell r="J506" t="str">
            <v>Joel Zweibel Scholarshi</v>
          </cell>
          <cell r="K506" t="str">
            <v>849 30</v>
          </cell>
          <cell r="L506" t="str">
            <v>42 00</v>
          </cell>
        </row>
        <row r="507">
          <cell r="J507" t="str">
            <v>John Andreassi Award</v>
          </cell>
          <cell r="K507" t="str">
            <v>558 40</v>
          </cell>
          <cell r="L507" t="str">
            <v>40 00</v>
          </cell>
        </row>
        <row r="508">
          <cell r="J508" t="str">
            <v>Joseph Drown Loan Fund</v>
          </cell>
          <cell r="K508" t="str">
            <v>456 30</v>
          </cell>
          <cell r="L508" t="str">
            <v>40 00</v>
          </cell>
        </row>
        <row r="509">
          <cell r="J509" t="str">
            <v>Joseph Drown Writing Ce</v>
          </cell>
          <cell r="K509" t="str">
            <v>771 40</v>
          </cell>
          <cell r="L509" t="str">
            <v>40 00</v>
          </cell>
        </row>
        <row r="510">
          <cell r="J510" t="str">
            <v>Joseph Ercolano Fund</v>
          </cell>
          <cell r="K510" t="str">
            <v>829 30</v>
          </cell>
          <cell r="L510" t="str">
            <v>42 00</v>
          </cell>
        </row>
        <row r="511">
          <cell r="J511" t="str">
            <v>Joseph Memorial</v>
          </cell>
          <cell r="K511" t="str">
            <v>386 20</v>
          </cell>
          <cell r="L511" t="str">
            <v>40 00</v>
          </cell>
        </row>
        <row r="512">
          <cell r="J512" t="str">
            <v>Joseph Moinian R.E. Awa</v>
          </cell>
          <cell r="K512" t="str">
            <v>447 20</v>
          </cell>
          <cell r="L512" t="str">
            <v>40 00</v>
          </cell>
        </row>
        <row r="513">
          <cell r="J513" t="str">
            <v>Journalism Program Trav</v>
          </cell>
          <cell r="K513" t="str">
            <v>394 20</v>
          </cell>
          <cell r="L513" t="str">
            <v>40 00</v>
          </cell>
        </row>
        <row r="514">
          <cell r="J514" t="str">
            <v>Journalism Proze in Arts &amp; Culture</v>
          </cell>
          <cell r="K514" t="str">
            <v>627 80</v>
          </cell>
          <cell r="L514" t="str">
            <v>40 00</v>
          </cell>
        </row>
        <row r="515">
          <cell r="J515" t="str">
            <v>Jules H. Kornblau Memorial Sch Fund</v>
          </cell>
          <cell r="K515" t="str">
            <v>681 60</v>
          </cell>
          <cell r="L515" t="str">
            <v>40 00</v>
          </cell>
        </row>
        <row r="516">
          <cell r="J516" t="str">
            <v>Jules H. Kornblau Memorial Scholarship Fund</v>
          </cell>
          <cell r="K516" t="str">
            <v>854 60</v>
          </cell>
          <cell r="L516" t="str">
            <v>42 00</v>
          </cell>
        </row>
        <row r="517">
          <cell r="J517" t="str">
            <v>Julius &amp; Francis Weber</v>
          </cell>
          <cell r="K517" t="str">
            <v>810 40</v>
          </cell>
          <cell r="L517" t="str">
            <v>42 00</v>
          </cell>
        </row>
        <row r="518">
          <cell r="J518" t="str">
            <v>Julius Maiman Gift Annu</v>
          </cell>
          <cell r="K518" t="str">
            <v>664 60</v>
          </cell>
          <cell r="L518" t="str">
            <v>40 00</v>
          </cell>
        </row>
        <row r="519">
          <cell r="J519" t="str">
            <v>Julius Perler '38 Mem S</v>
          </cell>
          <cell r="K519" t="str">
            <v>878 60</v>
          </cell>
          <cell r="L519" t="str">
            <v>42 00</v>
          </cell>
        </row>
        <row r="520">
          <cell r="J520" t="str">
            <v>Kalina Bichova Award</v>
          </cell>
          <cell r="K520" t="str">
            <v>648 40</v>
          </cell>
          <cell r="L520" t="str">
            <v>40 00</v>
          </cell>
        </row>
        <row r="521">
          <cell r="J521" t="str">
            <v>Kanner History Lectures</v>
          </cell>
          <cell r="K521" t="str">
            <v>770 15</v>
          </cell>
          <cell r="L521" t="str">
            <v>40 00</v>
          </cell>
        </row>
        <row r="522">
          <cell r="J522" t="str">
            <v>Kanner History Lectures</v>
          </cell>
          <cell r="K522" t="str">
            <v>830 30</v>
          </cell>
          <cell r="L522" t="str">
            <v>42 00</v>
          </cell>
        </row>
        <row r="523">
          <cell r="J523" t="str">
            <v>Karl and Helen Meyer Scholarship Fund</v>
          </cell>
          <cell r="K523" t="str">
            <v>898 40</v>
          </cell>
          <cell r="L523" t="str">
            <v>42 00</v>
          </cell>
        </row>
        <row r="524">
          <cell r="J524" t="str">
            <v>Karl and Helen Meyers Sch Fund</v>
          </cell>
          <cell r="K524" t="str">
            <v>509 40</v>
          </cell>
          <cell r="L524" t="str">
            <v>40 00</v>
          </cell>
        </row>
        <row r="525">
          <cell r="J525" t="str">
            <v>Karlinsky Tax Fellowshi</v>
          </cell>
          <cell r="K525" t="str">
            <v>404 30</v>
          </cell>
          <cell r="L525" t="str">
            <v>40 00</v>
          </cell>
        </row>
        <row r="526">
          <cell r="J526" t="str">
            <v>Katoko Yamasaki Charitable Gift Annuity</v>
          </cell>
          <cell r="K526" t="str">
            <v>662 70</v>
          </cell>
          <cell r="L526" t="str">
            <v>40 00</v>
          </cell>
        </row>
        <row r="527">
          <cell r="J527" t="str">
            <v>Katzen Public Interest Fellowship</v>
          </cell>
          <cell r="K527" t="str">
            <v>405 30</v>
          </cell>
          <cell r="L527" t="str">
            <v>40 00</v>
          </cell>
        </row>
        <row r="528">
          <cell r="J528" t="str">
            <v>Kenneth Peskin Sch</v>
          </cell>
          <cell r="K528" t="str">
            <v>623 60</v>
          </cell>
          <cell r="L528" t="str">
            <v>40 00</v>
          </cell>
        </row>
        <row r="529">
          <cell r="J529" t="str">
            <v>Kenneth Peskin Scholarship</v>
          </cell>
          <cell r="K529" t="str">
            <v>828 60</v>
          </cell>
          <cell r="L529" t="str">
            <v>42 00</v>
          </cell>
        </row>
        <row r="530">
          <cell r="J530" t="str">
            <v>Kent Remainder Trust</v>
          </cell>
          <cell r="K530" t="str">
            <v>663 20</v>
          </cell>
          <cell r="L530" t="str">
            <v>40 00</v>
          </cell>
        </row>
        <row r="531">
          <cell r="J531" t="str">
            <v>Kobren '74 Honors Sch</v>
          </cell>
          <cell r="K531" t="str">
            <v>398 15</v>
          </cell>
          <cell r="L531" t="str">
            <v>40 00</v>
          </cell>
        </row>
        <row r="532">
          <cell r="J532" t="str">
            <v>Kobren Bus Jrl Fellow</v>
          </cell>
          <cell r="K532" t="str">
            <v>398 20</v>
          </cell>
          <cell r="L532" t="str">
            <v>40 00</v>
          </cell>
        </row>
        <row r="533">
          <cell r="J533" t="str">
            <v>Kobren Family Honors Sc</v>
          </cell>
          <cell r="K533" t="str">
            <v>845 40</v>
          </cell>
          <cell r="L533" t="str">
            <v>42 00</v>
          </cell>
        </row>
        <row r="534">
          <cell r="J534" t="str">
            <v>Kossoff Endowment</v>
          </cell>
          <cell r="K534" t="str">
            <v>821 30</v>
          </cell>
          <cell r="L534" t="str">
            <v>42 00</v>
          </cell>
        </row>
        <row r="535">
          <cell r="J535" t="str">
            <v>Kristine Kupka Scholars</v>
          </cell>
          <cell r="K535" t="str">
            <v>476 30</v>
          </cell>
          <cell r="L535" t="str">
            <v>40 00</v>
          </cell>
        </row>
        <row r="536">
          <cell r="J536" t="str">
            <v>L &amp; C Zicklin Chair</v>
          </cell>
          <cell r="K536" t="str">
            <v>871 50</v>
          </cell>
          <cell r="L536" t="str">
            <v>42 00</v>
          </cell>
        </row>
        <row r="537">
          <cell r="J537" t="str">
            <v>L &amp; E Field Bldg</v>
          </cell>
          <cell r="K537" t="str">
            <v>653 40</v>
          </cell>
          <cell r="L537" t="str">
            <v>40 00</v>
          </cell>
        </row>
        <row r="538">
          <cell r="J538" t="str">
            <v>L &amp; R Leinwand Memorial</v>
          </cell>
          <cell r="K538" t="str">
            <v>842 90</v>
          </cell>
          <cell r="L538" t="str">
            <v>42 00</v>
          </cell>
        </row>
        <row r="539">
          <cell r="J539" t="str">
            <v>L.Weston Endowment</v>
          </cell>
          <cell r="K539" t="str">
            <v>897 40</v>
          </cell>
          <cell r="L539" t="str">
            <v>42 00</v>
          </cell>
        </row>
        <row r="540">
          <cell r="J540" t="str">
            <v>Larry Field Family Foundation</v>
          </cell>
          <cell r="K540" t="str">
            <v>804 50</v>
          </cell>
          <cell r="L540" t="str">
            <v>42 00</v>
          </cell>
        </row>
        <row r="541">
          <cell r="J541" t="str">
            <v>Larry Wilson Fund</v>
          </cell>
          <cell r="K541" t="str">
            <v>670 40</v>
          </cell>
          <cell r="L541" t="str">
            <v>40 00</v>
          </cell>
        </row>
        <row r="542">
          <cell r="J542" t="str">
            <v>Laterman Sch</v>
          </cell>
          <cell r="K542" t="str">
            <v>813 30</v>
          </cell>
          <cell r="L542" t="str">
            <v>42 00</v>
          </cell>
        </row>
        <row r="543">
          <cell r="J543" t="str">
            <v>Laterman Scholarships</v>
          </cell>
          <cell r="K543" t="str">
            <v>569 30</v>
          </cell>
          <cell r="L543" t="str">
            <v>40 00</v>
          </cell>
        </row>
        <row r="544">
          <cell r="J544" t="str">
            <v>Laterman Stock</v>
          </cell>
          <cell r="K544" t="str">
            <v>569 50</v>
          </cell>
          <cell r="L544" t="str">
            <v>40 00</v>
          </cell>
        </row>
        <row r="545">
          <cell r="J545" t="str">
            <v>Lawrence &amp; Barbara Chon</v>
          </cell>
          <cell r="K545" t="str">
            <v>844 50</v>
          </cell>
          <cell r="L545" t="str">
            <v>42 00</v>
          </cell>
        </row>
        <row r="546">
          <cell r="J546" t="str">
            <v>Lawrence Field</v>
          </cell>
          <cell r="K546" t="str">
            <v>804 11</v>
          </cell>
          <cell r="L546" t="str">
            <v>42 00</v>
          </cell>
        </row>
        <row r="547">
          <cell r="J547" t="str">
            <v>LCU Fdn Scholarship</v>
          </cell>
          <cell r="K547" t="str">
            <v>532 20</v>
          </cell>
          <cell r="L547" t="str">
            <v>40 00</v>
          </cell>
        </row>
        <row r="548">
          <cell r="J548" t="str">
            <v>Leadership &amp; the Arts Program</v>
          </cell>
          <cell r="K548" t="str">
            <v>412 51</v>
          </cell>
          <cell r="L548" t="str">
            <v>40 00</v>
          </cell>
        </row>
        <row r="549">
          <cell r="J549" t="str">
            <v>Lefkowitz Fund</v>
          </cell>
          <cell r="K549" t="str">
            <v>444 30</v>
          </cell>
          <cell r="L549" t="str">
            <v>40 00</v>
          </cell>
        </row>
        <row r="550">
          <cell r="J550" t="str">
            <v>Legislative Orientation</v>
          </cell>
          <cell r="K550" t="str">
            <v>732 60</v>
          </cell>
          <cell r="L550" t="str">
            <v>40 00</v>
          </cell>
        </row>
        <row r="551">
          <cell r="J551" t="str">
            <v>Levenstein Labor Relati</v>
          </cell>
          <cell r="K551" t="str">
            <v>537 30</v>
          </cell>
          <cell r="L551" t="str">
            <v>40 00</v>
          </cell>
        </row>
        <row r="552">
          <cell r="J552" t="str">
            <v>Lewis Friedman Scholars</v>
          </cell>
          <cell r="K552" t="str">
            <v>591 15</v>
          </cell>
          <cell r="L552" t="str">
            <v>40 00</v>
          </cell>
        </row>
        <row r="553">
          <cell r="J553" t="str">
            <v>Lewis Friedman Scholars</v>
          </cell>
          <cell r="K553" t="str">
            <v>833 40</v>
          </cell>
          <cell r="L553" t="str">
            <v>42 00</v>
          </cell>
        </row>
        <row r="554">
          <cell r="J554" t="str">
            <v>Lewis Weston '47 Scholarship</v>
          </cell>
          <cell r="K554" t="str">
            <v>850 40</v>
          </cell>
          <cell r="L554" t="str">
            <v>42 00</v>
          </cell>
        </row>
        <row r="555">
          <cell r="J555" t="str">
            <v>Lewis Weston '47 Scholarship Fund</v>
          </cell>
          <cell r="K555" t="str">
            <v>482 50</v>
          </cell>
          <cell r="L555" t="str">
            <v>40 00</v>
          </cell>
        </row>
        <row r="556">
          <cell r="J556" t="str">
            <v>LGBT Student Programs</v>
          </cell>
          <cell r="K556" t="str">
            <v>651 60</v>
          </cell>
          <cell r="L556" t="str">
            <v>40 00</v>
          </cell>
        </row>
        <row r="557">
          <cell r="J557" t="str">
            <v>Library Matching</v>
          </cell>
          <cell r="K557" t="str">
            <v>145 30</v>
          </cell>
          <cell r="L557" t="str">
            <v>10 00</v>
          </cell>
        </row>
        <row r="558">
          <cell r="J558" t="str">
            <v>Lillian Kormendy Schola</v>
          </cell>
          <cell r="K558" t="str">
            <v>817 90</v>
          </cell>
          <cell r="L558" t="str">
            <v>42 00</v>
          </cell>
        </row>
        <row r="559">
          <cell r="J559" t="str">
            <v>Lindsay Project</v>
          </cell>
          <cell r="K559" t="str">
            <v>734 40</v>
          </cell>
          <cell r="L559" t="str">
            <v>40 00</v>
          </cell>
        </row>
        <row r="560">
          <cell r="J560" t="str">
            <v>Lippert Chair</v>
          </cell>
          <cell r="K560" t="str">
            <v>854 90</v>
          </cell>
          <cell r="L560" t="str">
            <v>42 00</v>
          </cell>
        </row>
        <row r="561">
          <cell r="J561" t="str">
            <v>London Scholarship</v>
          </cell>
          <cell r="K561" t="str">
            <v>877 50</v>
          </cell>
          <cell r="L561" t="str">
            <v>42 00</v>
          </cell>
        </row>
        <row r="562">
          <cell r="J562" t="str">
            <v>Louis Cappelli Scholars</v>
          </cell>
          <cell r="K562" t="str">
            <v>575 30</v>
          </cell>
          <cell r="L562" t="str">
            <v>40 00</v>
          </cell>
        </row>
        <row r="563">
          <cell r="J563" t="str">
            <v>Louis Shevlan Merit Sch</v>
          </cell>
          <cell r="K563" t="str">
            <v>556 30</v>
          </cell>
          <cell r="L563" t="str">
            <v>40 00</v>
          </cell>
        </row>
        <row r="564">
          <cell r="J564" t="str">
            <v>M Berger Pre-Law Fund</v>
          </cell>
          <cell r="K564" t="str">
            <v>445 60</v>
          </cell>
          <cell r="L564" t="str">
            <v>40 00</v>
          </cell>
        </row>
        <row r="565">
          <cell r="J565" t="str">
            <v>M. Alonzo Scholarship Fund</v>
          </cell>
          <cell r="K565" t="str">
            <v>893 30</v>
          </cell>
          <cell r="L565" t="str">
            <v>42 00</v>
          </cell>
        </row>
        <row r="566">
          <cell r="J566" t="str">
            <v>M. Deutsch Gift Annuity</v>
          </cell>
          <cell r="K566" t="str">
            <v>668 80</v>
          </cell>
          <cell r="L566" t="str">
            <v>40 00</v>
          </cell>
        </row>
        <row r="567">
          <cell r="J567" t="str">
            <v>M. Robinson Prize in Bu</v>
          </cell>
          <cell r="K567" t="str">
            <v>493 30</v>
          </cell>
          <cell r="L567" t="str">
            <v>40 00</v>
          </cell>
        </row>
        <row r="568">
          <cell r="J568" t="str">
            <v>M. Schwartz Student Exc</v>
          </cell>
          <cell r="K568" t="str">
            <v>324 30</v>
          </cell>
          <cell r="L568" t="str">
            <v>40 00</v>
          </cell>
        </row>
        <row r="569">
          <cell r="J569" t="str">
            <v>M.&amp; A. Beame Scholarshi</v>
          </cell>
          <cell r="K569" t="str">
            <v>485 30</v>
          </cell>
          <cell r="L569" t="str">
            <v>40 00</v>
          </cell>
        </row>
        <row r="570">
          <cell r="J570" t="str">
            <v>M.Levine &amp; D. Levine Aw</v>
          </cell>
          <cell r="K570" t="str">
            <v>566 30</v>
          </cell>
          <cell r="L570" t="str">
            <v>40 00</v>
          </cell>
        </row>
        <row r="571">
          <cell r="J571" t="str">
            <v>M.R.Greenberg General Sch Fund</v>
          </cell>
          <cell r="K571" t="str">
            <v>865 60</v>
          </cell>
          <cell r="L571" t="str">
            <v>42 00</v>
          </cell>
        </row>
        <row r="572">
          <cell r="J572" t="str">
            <v>M.R.Greenberg Study Abroad Sch Fund</v>
          </cell>
          <cell r="K572" t="str">
            <v>846 50</v>
          </cell>
          <cell r="L572" t="str">
            <v>42 00</v>
          </cell>
        </row>
        <row r="573">
          <cell r="J573" t="str">
            <v>M.Schenider Memorial Fu</v>
          </cell>
          <cell r="K573" t="str">
            <v>418 37</v>
          </cell>
          <cell r="L573" t="str">
            <v>40 00</v>
          </cell>
        </row>
        <row r="574">
          <cell r="J574" t="str">
            <v>Mallement-Wertheim Special Case Study Fund</v>
          </cell>
          <cell r="K574" t="str">
            <v>986 50</v>
          </cell>
          <cell r="L574" t="str">
            <v>40 00</v>
          </cell>
        </row>
        <row r="575">
          <cell r="J575" t="str">
            <v>Marian Beck Schultz Sch</v>
          </cell>
          <cell r="K575" t="str">
            <v>827 40</v>
          </cell>
          <cell r="L575" t="str">
            <v>42 00</v>
          </cell>
        </row>
        <row r="576">
          <cell r="J576" t="str">
            <v>Marilyn &amp; Stan Ross Ass</v>
          </cell>
          <cell r="K576" t="str">
            <v>497 60</v>
          </cell>
          <cell r="L576" t="str">
            <v>40 00</v>
          </cell>
        </row>
        <row r="577">
          <cell r="J577" t="str">
            <v>Marilyn &amp; Stan Ross Exp</v>
          </cell>
          <cell r="K577" t="str">
            <v>497 50</v>
          </cell>
          <cell r="L577" t="str">
            <v>40 00</v>
          </cell>
        </row>
        <row r="578">
          <cell r="J578" t="str">
            <v>Marjorie Lehmann '36 Scholarship</v>
          </cell>
          <cell r="K578" t="str">
            <v>852 50</v>
          </cell>
          <cell r="L578" t="str">
            <v>42 00</v>
          </cell>
        </row>
        <row r="579">
          <cell r="J579" t="str">
            <v>Marketing Dept</v>
          </cell>
          <cell r="K579" t="str">
            <v>303 10</v>
          </cell>
          <cell r="L579" t="str">
            <v>40 00</v>
          </cell>
        </row>
        <row r="580">
          <cell r="J580" t="str">
            <v>Marketing seminars</v>
          </cell>
          <cell r="K580" t="str">
            <v>352 20</v>
          </cell>
          <cell r="L580" t="str">
            <v>40 00</v>
          </cell>
        </row>
        <row r="581">
          <cell r="J581" t="str">
            <v>Marketing/Communication</v>
          </cell>
          <cell r="K581" t="str">
            <v>118 60</v>
          </cell>
          <cell r="L581" t="str">
            <v>10 00</v>
          </cell>
        </row>
        <row r="582">
          <cell r="J582" t="str">
            <v>Martin E. Kaplan '59 Memorial Sch Fund</v>
          </cell>
          <cell r="K582" t="str">
            <v>812 40</v>
          </cell>
          <cell r="L582" t="str">
            <v>42 00</v>
          </cell>
        </row>
        <row r="583">
          <cell r="J583" t="str">
            <v>Marvin Antonowsky-FY04</v>
          </cell>
          <cell r="K583" t="str">
            <v>909 20</v>
          </cell>
          <cell r="L583" t="str">
            <v>40 00</v>
          </cell>
        </row>
        <row r="584">
          <cell r="J584" t="str">
            <v>Marvin Antonowsky-Restr</v>
          </cell>
          <cell r="K584" t="str">
            <v>908 20</v>
          </cell>
          <cell r="L584" t="str">
            <v>40 00</v>
          </cell>
        </row>
        <row r="585">
          <cell r="J585" t="str">
            <v>Marvin Mitchell Scholarship</v>
          </cell>
          <cell r="K585" t="str">
            <v>860 30</v>
          </cell>
          <cell r="L585" t="str">
            <v>42 00</v>
          </cell>
        </row>
        <row r="586">
          <cell r="J586" t="str">
            <v>Marvin Schwartz Fnd PRV</v>
          </cell>
          <cell r="K586" t="str">
            <v>426 50</v>
          </cell>
          <cell r="L586" t="str">
            <v>40 00</v>
          </cell>
        </row>
        <row r="587">
          <cell r="J587" t="str">
            <v>Marvin Schwartz Fnd STU</v>
          </cell>
          <cell r="K587" t="str">
            <v>601 50</v>
          </cell>
          <cell r="L587" t="str">
            <v>40 00</v>
          </cell>
        </row>
        <row r="588">
          <cell r="J588" t="str">
            <v>Marylin Broad Scholarsh</v>
          </cell>
          <cell r="K588" t="str">
            <v>586 30</v>
          </cell>
          <cell r="L588" t="str">
            <v>40 00</v>
          </cell>
        </row>
        <row r="589">
          <cell r="J589" t="str">
            <v>Masters of Bus.Admin.Pr</v>
          </cell>
          <cell r="K589" t="str">
            <v>661 40</v>
          </cell>
          <cell r="L589" t="str">
            <v>40 00</v>
          </cell>
        </row>
        <row r="590">
          <cell r="J590" t="str">
            <v>Math Skill Enhancement</v>
          </cell>
          <cell r="K590" t="str">
            <v>361 40</v>
          </cell>
          <cell r="L590" t="str">
            <v>40 00</v>
          </cell>
        </row>
        <row r="591">
          <cell r="J591" t="str">
            <v>Matthew Benjamin Scholarship Fund</v>
          </cell>
          <cell r="K591" t="str">
            <v>683 50</v>
          </cell>
          <cell r="L591" t="str">
            <v>40 00</v>
          </cell>
        </row>
        <row r="592">
          <cell r="J592" t="str">
            <v>Matthew Goldstein Sch Fund</v>
          </cell>
          <cell r="K592" t="str">
            <v>887 40</v>
          </cell>
          <cell r="L592" t="str">
            <v>42 00</v>
          </cell>
        </row>
        <row r="593">
          <cell r="J593" t="str">
            <v>Matthew Shepard Mem Sch</v>
          </cell>
          <cell r="K593" t="str">
            <v>483 30</v>
          </cell>
          <cell r="L593" t="str">
            <v>40 00</v>
          </cell>
        </row>
        <row r="594">
          <cell r="J594" t="str">
            <v>Maurice Austin</v>
          </cell>
          <cell r="K594" t="str">
            <v>850 90</v>
          </cell>
          <cell r="L594" t="str">
            <v>42 00</v>
          </cell>
        </row>
        <row r="595">
          <cell r="J595" t="str">
            <v>Maurice Lerman Gift Ann</v>
          </cell>
          <cell r="K595" t="str">
            <v>668 10</v>
          </cell>
          <cell r="L595" t="str">
            <v>40 00</v>
          </cell>
        </row>
        <row r="596">
          <cell r="J596" t="str">
            <v>Max &amp; Dale Berger</v>
          </cell>
          <cell r="K596" t="str">
            <v>817 40</v>
          </cell>
          <cell r="L596" t="str">
            <v>42 00</v>
          </cell>
        </row>
        <row r="597">
          <cell r="J597" t="str">
            <v>Max Berger Fund</v>
          </cell>
          <cell r="K597" t="str">
            <v>445 30</v>
          </cell>
          <cell r="L597" t="str">
            <v>40 00</v>
          </cell>
        </row>
        <row r="598">
          <cell r="J598" t="str">
            <v>Max Brenner Schol</v>
          </cell>
          <cell r="K598" t="str">
            <v>599 30</v>
          </cell>
          <cell r="L598" t="str">
            <v>40 00</v>
          </cell>
        </row>
        <row r="599">
          <cell r="J599" t="str">
            <v>MBA of NY Scholarship</v>
          </cell>
          <cell r="K599" t="str">
            <v>563 30</v>
          </cell>
          <cell r="L599" t="str">
            <v>40 00</v>
          </cell>
        </row>
        <row r="600">
          <cell r="J600" t="str">
            <v>MBA Program-Helzel Foun</v>
          </cell>
          <cell r="K600" t="str">
            <v>792 50</v>
          </cell>
          <cell r="L600" t="str">
            <v>40 00</v>
          </cell>
        </row>
        <row r="601">
          <cell r="J601" t="str">
            <v>MCU Hong Kong Scholarships</v>
          </cell>
          <cell r="K601" t="str">
            <v>357 50</v>
          </cell>
          <cell r="L601" t="str">
            <v>40 00</v>
          </cell>
        </row>
        <row r="602">
          <cell r="J602" t="str">
            <v>Melvin Lazar Fund</v>
          </cell>
          <cell r="K602" t="str">
            <v>590 30</v>
          </cell>
          <cell r="L602" t="str">
            <v>40 00</v>
          </cell>
        </row>
        <row r="603">
          <cell r="J603" t="str">
            <v>Melvin M. Simon '49, MBA '86 Sch</v>
          </cell>
          <cell r="K603" t="str">
            <v>766 50</v>
          </cell>
          <cell r="L603" t="str">
            <v>40 00</v>
          </cell>
        </row>
        <row r="604">
          <cell r="J604" t="str">
            <v>Melvin M. Simon '49, MBA '86 Scholarship</v>
          </cell>
          <cell r="K604" t="str">
            <v>868 60</v>
          </cell>
          <cell r="L604" t="str">
            <v>42 00</v>
          </cell>
        </row>
        <row r="605">
          <cell r="J605" t="str">
            <v>Metro Retail Fin Exec A</v>
          </cell>
          <cell r="K605" t="str">
            <v>755 50</v>
          </cell>
          <cell r="L605" t="str">
            <v>40 00</v>
          </cell>
        </row>
        <row r="606">
          <cell r="J606" t="str">
            <v>Metropolitan Food Schol</v>
          </cell>
          <cell r="K606" t="str">
            <v>573 30</v>
          </cell>
          <cell r="L606" t="str">
            <v>40 00</v>
          </cell>
        </row>
        <row r="607">
          <cell r="J607" t="str">
            <v>Milton Hoffman Schol Fu</v>
          </cell>
          <cell r="K607" t="str">
            <v>425 30</v>
          </cell>
          <cell r="L607" t="str">
            <v>40 00</v>
          </cell>
        </row>
        <row r="608">
          <cell r="J608" t="str">
            <v>Milton Mann Schol Fund</v>
          </cell>
          <cell r="K608" t="str">
            <v>883 40</v>
          </cell>
          <cell r="L608" t="str">
            <v>42 00</v>
          </cell>
        </row>
        <row r="609">
          <cell r="J609" t="str">
            <v>Minna Zarrett Gift Annu</v>
          </cell>
          <cell r="K609" t="str">
            <v>664 50</v>
          </cell>
          <cell r="L609" t="str">
            <v>40 00</v>
          </cell>
        </row>
        <row r="610">
          <cell r="J610" t="str">
            <v>Miscellaneous Scholarsh</v>
          </cell>
          <cell r="K610" t="str">
            <v>760 50</v>
          </cell>
          <cell r="L610" t="str">
            <v>40 00</v>
          </cell>
        </row>
        <row r="611">
          <cell r="J611" t="str">
            <v>Mishkin Art Gallery</v>
          </cell>
          <cell r="K611" t="str">
            <v>474 30</v>
          </cell>
          <cell r="L611" t="str">
            <v>40 00</v>
          </cell>
        </row>
        <row r="612">
          <cell r="J612" t="str">
            <v>Mishkin Scholarship</v>
          </cell>
          <cell r="K612" t="str">
            <v>819 90</v>
          </cell>
          <cell r="L612" t="str">
            <v>42 00</v>
          </cell>
        </row>
        <row r="613">
          <cell r="J613" t="str">
            <v>Mitsui Scholarship Prog</v>
          </cell>
          <cell r="K613" t="str">
            <v>540 30</v>
          </cell>
          <cell r="L613" t="str">
            <v>40 00</v>
          </cell>
        </row>
        <row r="614">
          <cell r="J614" t="str">
            <v>Mock Trial Association</v>
          </cell>
          <cell r="K614" t="str">
            <v>650 30</v>
          </cell>
          <cell r="L614" t="str">
            <v>40 00</v>
          </cell>
        </row>
        <row r="615">
          <cell r="J615" t="str">
            <v>Moore Fdn Department of Journalism grant</v>
          </cell>
          <cell r="K615" t="str">
            <v>379 50</v>
          </cell>
          <cell r="L615" t="str">
            <v>40 00</v>
          </cell>
        </row>
        <row r="616">
          <cell r="J616" t="str">
            <v>Morton and Corinne LaPayover Gift Annuity</v>
          </cell>
          <cell r="K616" t="str">
            <v>668 75</v>
          </cell>
          <cell r="L616" t="str">
            <v>40 00</v>
          </cell>
        </row>
        <row r="617">
          <cell r="J617" t="str">
            <v>Morton Globus Fund</v>
          </cell>
          <cell r="K617" t="str">
            <v>803 90</v>
          </cell>
          <cell r="L617" t="str">
            <v>42 00</v>
          </cell>
        </row>
        <row r="618">
          <cell r="J618" t="str">
            <v>Morton Raymond Scholars</v>
          </cell>
          <cell r="K618" t="str">
            <v>845 30</v>
          </cell>
          <cell r="L618" t="str">
            <v>42 00</v>
          </cell>
        </row>
        <row r="619">
          <cell r="J619" t="str">
            <v>Mount. Sinai Health Car</v>
          </cell>
          <cell r="K619" t="str">
            <v>436 20</v>
          </cell>
          <cell r="L619" t="str">
            <v>40 00</v>
          </cell>
        </row>
        <row r="620">
          <cell r="J620" t="str">
            <v>MS in Taxation Fund</v>
          </cell>
          <cell r="K620" t="str">
            <v>686 40</v>
          </cell>
          <cell r="L620" t="str">
            <v>40 00</v>
          </cell>
        </row>
        <row r="621">
          <cell r="J621" t="str">
            <v>MTAEF/MTA Library Fund</v>
          </cell>
          <cell r="K621" t="str">
            <v>710 40</v>
          </cell>
          <cell r="L621" t="str">
            <v>40 00</v>
          </cell>
        </row>
        <row r="622">
          <cell r="J622" t="str">
            <v>Music Department</v>
          </cell>
          <cell r="K622" t="str">
            <v>342 30</v>
          </cell>
          <cell r="L622" t="str">
            <v>40 00</v>
          </cell>
        </row>
        <row r="623">
          <cell r="J623" t="str">
            <v>N V Greenberg Memorial</v>
          </cell>
          <cell r="K623" t="str">
            <v>531 30</v>
          </cell>
          <cell r="L623" t="str">
            <v>40 00</v>
          </cell>
        </row>
        <row r="624">
          <cell r="J624" t="str">
            <v>Nadia Fidelia Scholarsh</v>
          </cell>
          <cell r="K624" t="str">
            <v>847 40</v>
          </cell>
          <cell r="L624" t="str">
            <v>42 00</v>
          </cell>
        </row>
        <row r="625">
          <cell r="J625" t="str">
            <v>Nadja Fidelia Scholarsh</v>
          </cell>
          <cell r="K625" t="str">
            <v>434 60</v>
          </cell>
          <cell r="L625" t="str">
            <v>40 00</v>
          </cell>
        </row>
        <row r="626">
          <cell r="J626" t="str">
            <v>Narendra Paul Loomba Dept of Management</v>
          </cell>
          <cell r="K626" t="str">
            <v>462 50</v>
          </cell>
          <cell r="L626" t="str">
            <v>40 00</v>
          </cell>
        </row>
        <row r="627">
          <cell r="J627" t="str">
            <v>Narendra Paul Loomba Dept of Management Endowment</v>
          </cell>
          <cell r="K627" t="str">
            <v>803 30</v>
          </cell>
          <cell r="L627" t="str">
            <v>42 00</v>
          </cell>
        </row>
        <row r="628">
          <cell r="J628" t="str">
            <v>Natl Collegiate Athl As</v>
          </cell>
          <cell r="K628" t="str">
            <v>339 20</v>
          </cell>
          <cell r="L628" t="str">
            <v>40 00</v>
          </cell>
        </row>
        <row r="629">
          <cell r="J629" t="str">
            <v>Neidorf Family Trust Schol</v>
          </cell>
          <cell r="K629" t="str">
            <v>820 90</v>
          </cell>
          <cell r="L629" t="str">
            <v>42 00</v>
          </cell>
        </row>
        <row r="630">
          <cell r="J630" t="str">
            <v>Neil and Irene Waldmann Sch</v>
          </cell>
          <cell r="K630" t="str">
            <v>381 40</v>
          </cell>
          <cell r="L630" t="str">
            <v>40 00</v>
          </cell>
        </row>
        <row r="631">
          <cell r="J631" t="str">
            <v>Neil and Irene Waldmann Scholarship</v>
          </cell>
          <cell r="K631" t="str">
            <v>856 50</v>
          </cell>
          <cell r="L631" t="str">
            <v>42 00</v>
          </cell>
        </row>
        <row r="632">
          <cell r="J632" t="str">
            <v>Newman Chair Real Estat</v>
          </cell>
          <cell r="K632" t="str">
            <v>814 30</v>
          </cell>
          <cell r="L632" t="str">
            <v>42 00</v>
          </cell>
        </row>
        <row r="633">
          <cell r="J633" t="str">
            <v>Newman Operations</v>
          </cell>
          <cell r="K633" t="str">
            <v>675 15</v>
          </cell>
          <cell r="L633" t="str">
            <v>40 00</v>
          </cell>
        </row>
        <row r="634">
          <cell r="J634" t="str">
            <v>Nicolas Vargas Scholarship</v>
          </cell>
          <cell r="K634" t="str">
            <v>830 40</v>
          </cell>
          <cell r="L634" t="str">
            <v>42 00</v>
          </cell>
        </row>
        <row r="635">
          <cell r="J635" t="str">
            <v>Nonprofit Strategy &amp; Mg</v>
          </cell>
          <cell r="K635" t="str">
            <v>741 50</v>
          </cell>
          <cell r="L635" t="str">
            <v>40 00</v>
          </cell>
        </row>
        <row r="636">
          <cell r="J636" t="str">
            <v>NREI Operations</v>
          </cell>
          <cell r="K636" t="str">
            <v>814 50</v>
          </cell>
          <cell r="L636" t="str">
            <v>42 00</v>
          </cell>
        </row>
        <row r="637">
          <cell r="J637" t="str">
            <v>NREI Sustainability</v>
          </cell>
          <cell r="K637" t="str">
            <v>415 70</v>
          </cell>
          <cell r="L637" t="str">
            <v>40 00</v>
          </cell>
        </row>
        <row r="638">
          <cell r="J638" t="str">
            <v>NREI-807</v>
          </cell>
          <cell r="K638" t="str">
            <v>424 20</v>
          </cell>
          <cell r="L638" t="str">
            <v>40 00</v>
          </cell>
        </row>
        <row r="639">
          <cell r="J639" t="str">
            <v>NY Compensation Assoc S</v>
          </cell>
          <cell r="K639" t="str">
            <v>685 30</v>
          </cell>
          <cell r="L639" t="str">
            <v>40 00</v>
          </cell>
        </row>
        <row r="640">
          <cell r="J640" t="str">
            <v>NY State Citizens Proje</v>
          </cell>
          <cell r="K640" t="str">
            <v>748 30</v>
          </cell>
          <cell r="L640" t="str">
            <v>40 00</v>
          </cell>
        </row>
        <row r="641">
          <cell r="J641" t="str">
            <v>NYCC Eco Educ</v>
          </cell>
          <cell r="K641" t="str">
            <v>849 40</v>
          </cell>
          <cell r="L641" t="str">
            <v>42 00</v>
          </cell>
        </row>
        <row r="642">
          <cell r="J642" t="str">
            <v>Off the Radar Screen/Gu</v>
          </cell>
          <cell r="K642" t="str">
            <v>723 50</v>
          </cell>
          <cell r="L642" t="str">
            <v>40 00</v>
          </cell>
        </row>
        <row r="643">
          <cell r="J643" t="str">
            <v>On Camp.Recruiting Prog</v>
          </cell>
          <cell r="K643" t="str">
            <v>438 20</v>
          </cell>
          <cell r="L643" t="str">
            <v>40 00</v>
          </cell>
        </row>
        <row r="644">
          <cell r="J644" t="str">
            <v>Online Stud.Advisor/J.S</v>
          </cell>
          <cell r="K644" t="str">
            <v>332 20</v>
          </cell>
          <cell r="L644" t="str">
            <v>40 00</v>
          </cell>
        </row>
        <row r="645">
          <cell r="J645" t="str">
            <v>Opp Fund for PRV Schola</v>
          </cell>
          <cell r="K645" t="str">
            <v>421 30</v>
          </cell>
          <cell r="L645" t="str">
            <v>40 00</v>
          </cell>
        </row>
        <row r="646">
          <cell r="J646" t="str">
            <v>Options Data Warehouse</v>
          </cell>
          <cell r="K646" t="str">
            <v>954 50</v>
          </cell>
          <cell r="L646" t="str">
            <v>40 00</v>
          </cell>
        </row>
        <row r="647">
          <cell r="J647" t="str">
            <v>Oscar Lasdon #3 Award</v>
          </cell>
          <cell r="K647" t="str">
            <v>535 30</v>
          </cell>
          <cell r="L647" t="str">
            <v>40 00</v>
          </cell>
        </row>
        <row r="648">
          <cell r="J648" t="str">
            <v>Oscar Lasdon Fund #1</v>
          </cell>
          <cell r="K648" t="str">
            <v>461 30</v>
          </cell>
          <cell r="L648" t="str">
            <v>40 00</v>
          </cell>
        </row>
        <row r="649">
          <cell r="J649" t="str">
            <v>Oscar Lasdon Fund #2</v>
          </cell>
          <cell r="K649" t="str">
            <v>818 90</v>
          </cell>
          <cell r="L649" t="str">
            <v>42 00</v>
          </cell>
        </row>
        <row r="650">
          <cell r="J650" t="str">
            <v>P &amp; S Brent Scholarship</v>
          </cell>
          <cell r="K650" t="str">
            <v>490 30</v>
          </cell>
          <cell r="L650" t="str">
            <v>40 00</v>
          </cell>
        </row>
        <row r="651">
          <cell r="J651" t="str">
            <v>P. Jonas</v>
          </cell>
          <cell r="K651" t="str">
            <v>869 40</v>
          </cell>
          <cell r="L651" t="str">
            <v>42 00</v>
          </cell>
        </row>
        <row r="652">
          <cell r="J652" t="str">
            <v>Parrague Chair</v>
          </cell>
          <cell r="K652" t="str">
            <v>702 40</v>
          </cell>
          <cell r="L652" t="str">
            <v>40 00</v>
          </cell>
        </row>
        <row r="653">
          <cell r="J653" t="str">
            <v>Paul &amp; Miriam Odess Sch</v>
          </cell>
          <cell r="K653" t="str">
            <v>465 30</v>
          </cell>
          <cell r="L653" t="str">
            <v>40 00</v>
          </cell>
        </row>
        <row r="654">
          <cell r="J654" t="str">
            <v>Paul Andre Feit Seminar</v>
          </cell>
          <cell r="K654" t="str">
            <v>647 30</v>
          </cell>
          <cell r="L654" t="str">
            <v>40 00</v>
          </cell>
        </row>
        <row r="655">
          <cell r="J655" t="str">
            <v>Paul Dunn Gift Annity</v>
          </cell>
          <cell r="K655" t="str">
            <v>668 85</v>
          </cell>
          <cell r="L655" t="str">
            <v>40 00</v>
          </cell>
        </row>
        <row r="656">
          <cell r="J656" t="str">
            <v>Paul Eugene and Roseanne Mozlin Klein '69 Scholarship</v>
          </cell>
          <cell r="K656" t="str">
            <v>883 60</v>
          </cell>
          <cell r="L656" t="str">
            <v>42 00</v>
          </cell>
        </row>
        <row r="657">
          <cell r="J657" t="str">
            <v>Paul H. Chook Dept of Statistics and Com Info Systems</v>
          </cell>
          <cell r="K657" t="str">
            <v>945 60</v>
          </cell>
          <cell r="L657" t="str">
            <v>40 00</v>
          </cell>
        </row>
        <row r="658">
          <cell r="J658" t="str">
            <v>Paul H. Chook Dept of Statistics and Com Info Sys Earnings</v>
          </cell>
          <cell r="K658" t="str">
            <v>945 61</v>
          </cell>
          <cell r="L658" t="str">
            <v>40 00</v>
          </cell>
        </row>
        <row r="659">
          <cell r="J659" t="str">
            <v>Paula Berggren Enrichment Fund</v>
          </cell>
          <cell r="K659" t="str">
            <v>647 50</v>
          </cell>
          <cell r="L659" t="str">
            <v>40 00</v>
          </cell>
        </row>
        <row r="660">
          <cell r="J660" t="str">
            <v>Peck Scholarship</v>
          </cell>
          <cell r="K660" t="str">
            <v>837 80</v>
          </cell>
          <cell r="L660" t="str">
            <v>42 00</v>
          </cell>
        </row>
        <row r="661">
          <cell r="J661" t="str">
            <v>Peers for Careers Endowment Fund</v>
          </cell>
          <cell r="K661" t="str">
            <v>841 40</v>
          </cell>
          <cell r="L661" t="str">
            <v>42 00</v>
          </cell>
        </row>
        <row r="662">
          <cell r="J662" t="str">
            <v>Performing Arts</v>
          </cell>
          <cell r="K662" t="str">
            <v>443 20</v>
          </cell>
          <cell r="L662" t="str">
            <v>40 00</v>
          </cell>
        </row>
        <row r="663">
          <cell r="J663" t="str">
            <v>Pergolis Urban Gallery</v>
          </cell>
          <cell r="K663" t="str">
            <v>442 20</v>
          </cell>
          <cell r="L663" t="str">
            <v>40 00</v>
          </cell>
        </row>
        <row r="664">
          <cell r="J664" t="str">
            <v>Peter Sandick Memorial</v>
          </cell>
          <cell r="K664" t="str">
            <v>543 30</v>
          </cell>
          <cell r="L664" t="str">
            <v>40 00</v>
          </cell>
        </row>
        <row r="665">
          <cell r="J665" t="str">
            <v>Petrie Bridge to Baruch</v>
          </cell>
          <cell r="K665" t="str">
            <v>341 60</v>
          </cell>
          <cell r="L665" t="str">
            <v>40 00</v>
          </cell>
        </row>
        <row r="666">
          <cell r="J666" t="str">
            <v>Petrie Student Emergenc</v>
          </cell>
          <cell r="K666" t="str">
            <v>341 30</v>
          </cell>
          <cell r="L666" t="str">
            <v>40 00</v>
          </cell>
        </row>
        <row r="667">
          <cell r="J667" t="str">
            <v>Petrie Student Emergency Matching</v>
          </cell>
          <cell r="K667" t="str">
            <v>341 31</v>
          </cell>
          <cell r="L667" t="str">
            <v>40 00</v>
          </cell>
        </row>
        <row r="668">
          <cell r="J668" t="str">
            <v>Petrie Student Food Insecurity and Hunger</v>
          </cell>
          <cell r="K668" t="str">
            <v>341 50</v>
          </cell>
          <cell r="L668" t="str">
            <v>40 00</v>
          </cell>
        </row>
        <row r="669">
          <cell r="J669" t="str">
            <v>PhD. Program in Busines</v>
          </cell>
          <cell r="K669" t="str">
            <v>408 20</v>
          </cell>
          <cell r="L669" t="str">
            <v>40 00</v>
          </cell>
        </row>
        <row r="670">
          <cell r="J670" t="str">
            <v>Philip Defliese Endowme</v>
          </cell>
          <cell r="K670" t="str">
            <v>868 40</v>
          </cell>
          <cell r="L670" t="str">
            <v>42 00</v>
          </cell>
        </row>
        <row r="671">
          <cell r="J671" t="str">
            <v>Philip Zimmerman Gift Annuity</v>
          </cell>
          <cell r="K671" t="str">
            <v>662 60</v>
          </cell>
          <cell r="L671" t="str">
            <v>40 00</v>
          </cell>
        </row>
        <row r="672">
          <cell r="J672" t="str">
            <v>Philip Zimmerman Prize</v>
          </cell>
          <cell r="K672" t="str">
            <v>884 40</v>
          </cell>
          <cell r="L672" t="str">
            <v>42 00</v>
          </cell>
        </row>
        <row r="673">
          <cell r="J673" t="str">
            <v>Phillip Morris Scholars</v>
          </cell>
          <cell r="K673" t="str">
            <v>579 30</v>
          </cell>
          <cell r="L673" t="str">
            <v>40 00</v>
          </cell>
        </row>
        <row r="674">
          <cell r="J674" t="str">
            <v>Philosophy Department</v>
          </cell>
          <cell r="K674" t="str">
            <v>524 50</v>
          </cell>
          <cell r="L674" t="str">
            <v>40 00</v>
          </cell>
        </row>
        <row r="675">
          <cell r="J675" t="str">
            <v>Phyllis Milton Scholarship Fund</v>
          </cell>
          <cell r="K675" t="str">
            <v>414 40</v>
          </cell>
          <cell r="L675" t="str">
            <v>40 00</v>
          </cell>
        </row>
        <row r="676">
          <cell r="J676" t="str">
            <v>Phyllis Orlikoff-Flug &amp;Susan O. Simon Deferred Gift Annuity</v>
          </cell>
          <cell r="K676" t="str">
            <v>668 95</v>
          </cell>
          <cell r="L676" t="str">
            <v>40 00</v>
          </cell>
        </row>
        <row r="677">
          <cell r="J677" t="str">
            <v>Pignatelli Center for Teaching and Learning Fund</v>
          </cell>
          <cell r="K677" t="str">
            <v>795 60</v>
          </cell>
          <cell r="L677" t="str">
            <v>40 00</v>
          </cell>
        </row>
        <row r="678">
          <cell r="J678" t="str">
            <v>Planned Giving</v>
          </cell>
          <cell r="K678" t="str">
            <v>125 20</v>
          </cell>
          <cell r="L678" t="str">
            <v>10 00</v>
          </cell>
        </row>
        <row r="679">
          <cell r="J679" t="str">
            <v>Pledges Rec-Allowance</v>
          </cell>
          <cell r="K679" t="str">
            <v>328 10</v>
          </cell>
          <cell r="L679" t="str">
            <v>40 00</v>
          </cell>
        </row>
        <row r="680">
          <cell r="J680" t="str">
            <v>Pottack Health Care MBA Fund</v>
          </cell>
          <cell r="K680" t="str">
            <v>508 40</v>
          </cell>
          <cell r="L680" t="str">
            <v>40 00</v>
          </cell>
        </row>
        <row r="681">
          <cell r="J681" t="str">
            <v>President's Discretiona</v>
          </cell>
          <cell r="K681" t="str">
            <v>120 20</v>
          </cell>
          <cell r="L681" t="str">
            <v>10 00</v>
          </cell>
        </row>
        <row r="682">
          <cell r="J682" t="str">
            <v>Project 63055</v>
          </cell>
          <cell r="K682" t="str">
            <v>630 55</v>
          </cell>
          <cell r="L682" t="str">
            <v>40 00</v>
          </cell>
        </row>
        <row r="683">
          <cell r="J683" t="str">
            <v>Project 65155</v>
          </cell>
          <cell r="K683" t="str">
            <v>651 55</v>
          </cell>
          <cell r="L683" t="str">
            <v>40 00</v>
          </cell>
        </row>
        <row r="684">
          <cell r="J684" t="str">
            <v>Prospect Research</v>
          </cell>
          <cell r="K684" t="str">
            <v>186 40</v>
          </cell>
          <cell r="L684" t="str">
            <v>10 00</v>
          </cell>
        </row>
        <row r="685">
          <cell r="J685" t="str">
            <v>Protas Scholarship Fund</v>
          </cell>
          <cell r="K685" t="str">
            <v>858 20</v>
          </cell>
          <cell r="L685" t="str">
            <v>42 00</v>
          </cell>
        </row>
        <row r="686">
          <cell r="J686" t="str">
            <v>Provost fellows</v>
          </cell>
          <cell r="K686" t="str">
            <v>168 50</v>
          </cell>
          <cell r="L686" t="str">
            <v>10 00</v>
          </cell>
        </row>
        <row r="687">
          <cell r="J687" t="str">
            <v>Psi Chi Psychology</v>
          </cell>
          <cell r="K687" t="str">
            <v>541 30</v>
          </cell>
          <cell r="L687" t="str">
            <v>40 00</v>
          </cell>
        </row>
        <row r="688">
          <cell r="J688" t="str">
            <v>PWHC</v>
          </cell>
          <cell r="K688" t="str">
            <v>417 20</v>
          </cell>
          <cell r="L688" t="str">
            <v>40 00</v>
          </cell>
        </row>
        <row r="689">
          <cell r="J689" t="str">
            <v>R &amp; E Davis Scholarship</v>
          </cell>
          <cell r="K689" t="str">
            <v>523 15</v>
          </cell>
          <cell r="L689" t="str">
            <v>40 00</v>
          </cell>
        </row>
        <row r="690">
          <cell r="J690" t="str">
            <v>R &amp; E Davis Scholarship</v>
          </cell>
          <cell r="K690" t="str">
            <v>525 40</v>
          </cell>
          <cell r="L690" t="str">
            <v>40 00</v>
          </cell>
        </row>
        <row r="691">
          <cell r="J691" t="str">
            <v>R &amp; L Friedman Endowmen</v>
          </cell>
          <cell r="K691" t="str">
            <v>865 40</v>
          </cell>
          <cell r="L691" t="str">
            <v>42 00</v>
          </cell>
        </row>
        <row r="692">
          <cell r="J692" t="str">
            <v>R Zicklin Ctr for Corp Integrity</v>
          </cell>
          <cell r="K692" t="str">
            <v>871 40</v>
          </cell>
          <cell r="L692" t="str">
            <v>42 00</v>
          </cell>
        </row>
        <row r="693">
          <cell r="J693" t="str">
            <v>R. S. Clark Foundation</v>
          </cell>
          <cell r="K693" t="str">
            <v>727 60</v>
          </cell>
          <cell r="L693" t="str">
            <v>40 00</v>
          </cell>
        </row>
        <row r="694">
          <cell r="J694" t="str">
            <v>Ratner Visiting Journalist Program</v>
          </cell>
          <cell r="K694" t="str">
            <v>627 60</v>
          </cell>
          <cell r="L694" t="str">
            <v>40 00</v>
          </cell>
        </row>
        <row r="695">
          <cell r="J695" t="str">
            <v>Raymond Fields Gift Ann</v>
          </cell>
          <cell r="K695" t="str">
            <v>664 30</v>
          </cell>
          <cell r="L695" t="str">
            <v>40 00</v>
          </cell>
        </row>
        <row r="696">
          <cell r="J696" t="str">
            <v>Raymond Scholarship</v>
          </cell>
          <cell r="K696" t="str">
            <v>445 50</v>
          </cell>
          <cell r="L696" t="str">
            <v>40 00</v>
          </cell>
        </row>
        <row r="697">
          <cell r="J697" t="str">
            <v>Real Estate Advisory Board</v>
          </cell>
          <cell r="K697" t="str">
            <v>767 40</v>
          </cell>
          <cell r="L697" t="str">
            <v>40 00</v>
          </cell>
        </row>
        <row r="698">
          <cell r="J698" t="str">
            <v>Real Estate Program</v>
          </cell>
          <cell r="K698" t="str">
            <v>955 60</v>
          </cell>
          <cell r="L698" t="str">
            <v>40 00</v>
          </cell>
        </row>
        <row r="699">
          <cell r="J699" t="str">
            <v>Restricted Unallocated</v>
          </cell>
          <cell r="K699" t="str">
            <v>369 20</v>
          </cell>
          <cell r="L699" t="str">
            <v>40 00</v>
          </cell>
        </row>
        <row r="700">
          <cell r="J700" t="str">
            <v>Reuters Journalism Lecture</v>
          </cell>
          <cell r="K700" t="str">
            <v>401 20</v>
          </cell>
          <cell r="L700" t="str">
            <v>40 00</v>
          </cell>
        </row>
        <row r="701">
          <cell r="J701" t="str">
            <v>Richard E. Schultz Scholarship Fund</v>
          </cell>
          <cell r="K701" t="str">
            <v>434 50</v>
          </cell>
          <cell r="L701" t="str">
            <v>40 00</v>
          </cell>
        </row>
        <row r="702">
          <cell r="J702" t="str">
            <v>Richard Montesano '62 Scholarship</v>
          </cell>
          <cell r="K702" t="str">
            <v>867 60</v>
          </cell>
          <cell r="L702" t="str">
            <v>42 00</v>
          </cell>
        </row>
        <row r="703">
          <cell r="J703" t="str">
            <v>Rita Greenberg Sch</v>
          </cell>
          <cell r="K703" t="str">
            <v>423 40</v>
          </cell>
          <cell r="L703" t="str">
            <v>40 00</v>
          </cell>
        </row>
        <row r="704">
          <cell r="J704" t="str">
            <v>Robert &amp; Renee Schnell</v>
          </cell>
          <cell r="K704" t="str">
            <v>877 30</v>
          </cell>
          <cell r="L704" t="str">
            <v>42 00</v>
          </cell>
        </row>
        <row r="705">
          <cell r="J705" t="str">
            <v>Robert and Barbara Luciano Restricted Scholarship Fund</v>
          </cell>
          <cell r="K705" t="str">
            <v>481 40</v>
          </cell>
          <cell r="L705" t="str">
            <v>40 00</v>
          </cell>
        </row>
        <row r="706">
          <cell r="J706" t="str">
            <v>Robert and Barbara Luciano Scholarship</v>
          </cell>
          <cell r="K706" t="str">
            <v>880 50</v>
          </cell>
          <cell r="L706" t="str">
            <v>42 00</v>
          </cell>
        </row>
        <row r="707">
          <cell r="J707" t="str">
            <v>Robert and Marian Lowenfish Acc.  Sch.</v>
          </cell>
          <cell r="K707" t="str">
            <v>436 50</v>
          </cell>
          <cell r="L707" t="str">
            <v>40 00</v>
          </cell>
        </row>
        <row r="708">
          <cell r="J708" t="str">
            <v>Robert and Marian Lowenfish Accounting Scholarship</v>
          </cell>
          <cell r="K708" t="str">
            <v>839 50</v>
          </cell>
          <cell r="L708" t="str">
            <v>42 00</v>
          </cell>
        </row>
        <row r="709">
          <cell r="J709" t="str">
            <v>Robert and Marian Lowenfish Endowed Sch</v>
          </cell>
          <cell r="K709" t="str">
            <v>838 60</v>
          </cell>
          <cell r="L709" t="str">
            <v>42 00</v>
          </cell>
        </row>
        <row r="710">
          <cell r="J710" t="str">
            <v>Robert Demb Sch</v>
          </cell>
          <cell r="K710" t="str">
            <v>455 15</v>
          </cell>
          <cell r="L710" t="str">
            <v>40 00</v>
          </cell>
        </row>
        <row r="711">
          <cell r="J711" t="str">
            <v>Robert Demb Scholarship</v>
          </cell>
          <cell r="K711" t="str">
            <v>816 90</v>
          </cell>
          <cell r="L711" t="str">
            <v>42 00</v>
          </cell>
        </row>
        <row r="712">
          <cell r="J712" t="str">
            <v>Robert Legoff Memorial</v>
          </cell>
          <cell r="K712" t="str">
            <v>457 30</v>
          </cell>
          <cell r="L712" t="str">
            <v>40 00</v>
          </cell>
        </row>
        <row r="713">
          <cell r="J713" t="str">
            <v>Robert Peyser Schol</v>
          </cell>
          <cell r="K713" t="str">
            <v>815 50</v>
          </cell>
          <cell r="L713" t="str">
            <v>42 00</v>
          </cell>
        </row>
        <row r="714">
          <cell r="J714" t="str">
            <v>Roberto Martinez Schola</v>
          </cell>
          <cell r="K714" t="str">
            <v>494 30</v>
          </cell>
          <cell r="L714" t="str">
            <v>40 00</v>
          </cell>
        </row>
        <row r="715">
          <cell r="J715" t="str">
            <v>Rosalyn Fay Fund</v>
          </cell>
          <cell r="K715" t="str">
            <v>492 20</v>
          </cell>
          <cell r="L715" t="str">
            <v>40 00</v>
          </cell>
        </row>
        <row r="716">
          <cell r="J716" t="str">
            <v>Rosalyn Fay Wolf CLAT</v>
          </cell>
          <cell r="K716" t="str">
            <v>813 40</v>
          </cell>
          <cell r="L716" t="str">
            <v>42 00</v>
          </cell>
        </row>
        <row r="717">
          <cell r="J717" t="str">
            <v>Rosalyn Wolf Center</v>
          </cell>
          <cell r="K717" t="str">
            <v>705 50</v>
          </cell>
          <cell r="L717" t="str">
            <v>40 00</v>
          </cell>
        </row>
        <row r="718">
          <cell r="J718" t="str">
            <v>Rose &amp; Michael Fina Fam</v>
          </cell>
          <cell r="K718" t="str">
            <v>598 40</v>
          </cell>
          <cell r="L718" t="str">
            <v>40 00</v>
          </cell>
        </row>
        <row r="719">
          <cell r="J719" t="str">
            <v>Rose Nagelberg Mem Sch</v>
          </cell>
          <cell r="K719" t="str">
            <v>826 40</v>
          </cell>
          <cell r="L719" t="str">
            <v>42 00</v>
          </cell>
        </row>
        <row r="720">
          <cell r="J720" t="str">
            <v>Rosenberg Honors Pgm Su</v>
          </cell>
          <cell r="K720" t="str">
            <v>419 30</v>
          </cell>
          <cell r="L720" t="str">
            <v>40 00</v>
          </cell>
        </row>
        <row r="721">
          <cell r="J721" t="str">
            <v>Roslyn Bernstein Prize in Cultural Reporting Fund</v>
          </cell>
          <cell r="K721" t="str">
            <v>852 40</v>
          </cell>
          <cell r="L721" t="str">
            <v>42 00</v>
          </cell>
        </row>
        <row r="722">
          <cell r="J722" t="str">
            <v>Rosner Scholarships</v>
          </cell>
          <cell r="K722" t="str">
            <v>836 40</v>
          </cell>
          <cell r="L722" t="str">
            <v>42 00</v>
          </cell>
        </row>
        <row r="723">
          <cell r="J723" t="str">
            <v>Ross CPA Pass Rate Fund</v>
          </cell>
          <cell r="K723" t="str">
            <v>939 40</v>
          </cell>
          <cell r="L723" t="str">
            <v>40 00</v>
          </cell>
        </row>
        <row r="724">
          <cell r="J724" t="str">
            <v>Rudin Non Profit Strate</v>
          </cell>
          <cell r="K724" t="str">
            <v>743 30</v>
          </cell>
          <cell r="L724" t="str">
            <v>40 00</v>
          </cell>
        </row>
        <row r="725">
          <cell r="J725" t="str">
            <v>Russel Sage Scholarship</v>
          </cell>
          <cell r="K725" t="str">
            <v>580 30</v>
          </cell>
          <cell r="L725" t="str">
            <v>40 00</v>
          </cell>
        </row>
        <row r="726">
          <cell r="J726" t="str">
            <v>Ruth Castalde Scholarsh</v>
          </cell>
          <cell r="K726" t="str">
            <v>413 30</v>
          </cell>
          <cell r="L726" t="str">
            <v>40 00</v>
          </cell>
        </row>
        <row r="727">
          <cell r="J727" t="str">
            <v>Ruth Rubin Wiesen Academic Promise Sch</v>
          </cell>
          <cell r="K727" t="str">
            <v>393 40</v>
          </cell>
          <cell r="L727" t="str">
            <v>40 00</v>
          </cell>
        </row>
        <row r="728">
          <cell r="J728" t="str">
            <v>Ruth Selowitz Sch Endowment</v>
          </cell>
          <cell r="K728" t="str">
            <v>806 50</v>
          </cell>
          <cell r="L728" t="str">
            <v>42 00</v>
          </cell>
        </row>
        <row r="729">
          <cell r="J729" t="str">
            <v>S Jerome  Scholarship</v>
          </cell>
          <cell r="K729" t="str">
            <v>584 30</v>
          </cell>
          <cell r="L729" t="str">
            <v>40 00</v>
          </cell>
        </row>
        <row r="730">
          <cell r="J730" t="str">
            <v>S Wasserman TFCS</v>
          </cell>
          <cell r="K730" t="str">
            <v>395 60</v>
          </cell>
          <cell r="L730" t="str">
            <v>40 00</v>
          </cell>
        </row>
        <row r="731">
          <cell r="J731" t="str">
            <v>S. Gottesman Lubin Mem</v>
          </cell>
          <cell r="K731" t="str">
            <v>534 70</v>
          </cell>
          <cell r="L731" t="str">
            <v>40 00</v>
          </cell>
        </row>
        <row r="732">
          <cell r="J732" t="str">
            <v>S. Gottesman Lubin Mem</v>
          </cell>
          <cell r="K732" t="str">
            <v>845 60</v>
          </cell>
          <cell r="L732" t="str">
            <v>42 00</v>
          </cell>
        </row>
        <row r="733">
          <cell r="J733" t="str">
            <v>S. Subotnick Fund</v>
          </cell>
          <cell r="K733" t="str">
            <v>672 40</v>
          </cell>
          <cell r="L733" t="str">
            <v>40 00</v>
          </cell>
        </row>
        <row r="734">
          <cell r="J734" t="str">
            <v>S. Subotnick Trading Ro</v>
          </cell>
          <cell r="K734" t="str">
            <v>353 20</v>
          </cell>
          <cell r="L734" t="str">
            <v>40 00</v>
          </cell>
        </row>
        <row r="735">
          <cell r="J735" t="str">
            <v>S.L. Newman Memorial</v>
          </cell>
          <cell r="K735" t="str">
            <v>808 20</v>
          </cell>
          <cell r="L735" t="str">
            <v>42 00</v>
          </cell>
        </row>
        <row r="736">
          <cell r="J736" t="str">
            <v>Salih Neftci Memorial Sch Fund Endowment</v>
          </cell>
          <cell r="K736" t="str">
            <v>812 50</v>
          </cell>
          <cell r="L736" t="str">
            <v>42 00</v>
          </cell>
        </row>
        <row r="737">
          <cell r="J737" t="str">
            <v>Samuel &amp; Irving  Weinstein</v>
          </cell>
          <cell r="K737" t="str">
            <v>827 90</v>
          </cell>
          <cell r="L737" t="str">
            <v>42 00</v>
          </cell>
        </row>
        <row r="738">
          <cell r="J738" t="str">
            <v>Samuel &amp; Lilyan Benis A</v>
          </cell>
          <cell r="K738" t="str">
            <v>507 30</v>
          </cell>
          <cell r="L738" t="str">
            <v>40 00</v>
          </cell>
        </row>
        <row r="739">
          <cell r="J739" t="str">
            <v>Sandra and Lawrence Simon Scholarship</v>
          </cell>
          <cell r="K739" t="str">
            <v>864 60</v>
          </cell>
          <cell r="L739" t="str">
            <v>42 00</v>
          </cell>
        </row>
        <row r="740">
          <cell r="J740" t="str">
            <v>Sandra K Wasserman Jewish Studies donor restricted fund</v>
          </cell>
          <cell r="K740" t="str">
            <v>358 60</v>
          </cell>
          <cell r="L740" t="str">
            <v>40 00</v>
          </cell>
        </row>
        <row r="741">
          <cell r="J741" t="str">
            <v>Sandra K. Wasserman Jewish Studies Cntr endowment fund</v>
          </cell>
          <cell r="K741" t="str">
            <v>832 50</v>
          </cell>
          <cell r="L741" t="str">
            <v>42 00</v>
          </cell>
        </row>
        <row r="742">
          <cell r="J742" t="str">
            <v>Santander Project</v>
          </cell>
          <cell r="K742" t="str">
            <v>641 40</v>
          </cell>
          <cell r="L742" t="str">
            <v>40 00</v>
          </cell>
        </row>
        <row r="743">
          <cell r="J743" t="str">
            <v>Santander Stock Trading Competition</v>
          </cell>
          <cell r="K743" t="str">
            <v>763 70</v>
          </cell>
          <cell r="L743" t="str">
            <v>40 00</v>
          </cell>
        </row>
        <row r="744">
          <cell r="J744" t="str">
            <v>Sarah Toubin Scholarshi</v>
          </cell>
          <cell r="K744" t="str">
            <v>470 30</v>
          </cell>
          <cell r="L744" t="str">
            <v>40 00</v>
          </cell>
        </row>
        <row r="745">
          <cell r="J745" t="str">
            <v>Saxe '55 Scholarship</v>
          </cell>
          <cell r="K745" t="str">
            <v>874 40</v>
          </cell>
          <cell r="L745" t="str">
            <v>42 00</v>
          </cell>
        </row>
        <row r="746">
          <cell r="J746" t="str">
            <v>Saxe Chair</v>
          </cell>
          <cell r="K746" t="str">
            <v>857 90</v>
          </cell>
          <cell r="L746" t="str">
            <v>42 00</v>
          </cell>
        </row>
        <row r="747">
          <cell r="J747" t="str">
            <v>Saxe Scholarships</v>
          </cell>
          <cell r="K747" t="str">
            <v>592 15</v>
          </cell>
          <cell r="L747" t="str">
            <v>40 00</v>
          </cell>
        </row>
        <row r="748">
          <cell r="J748" t="str">
            <v>Schering-Plough Fellows</v>
          </cell>
          <cell r="K748" t="str">
            <v>892 40</v>
          </cell>
          <cell r="L748" t="str">
            <v>42 00</v>
          </cell>
        </row>
        <row r="749">
          <cell r="J749" t="str">
            <v>Schering-Plough Intersh</v>
          </cell>
          <cell r="K749" t="str">
            <v>500 30</v>
          </cell>
          <cell r="L749" t="str">
            <v>40 00</v>
          </cell>
        </row>
        <row r="750">
          <cell r="J750" t="str">
            <v>Score Scholar Award</v>
          </cell>
          <cell r="K750" t="str">
            <v>557 30</v>
          </cell>
          <cell r="L750" t="str">
            <v>40 00</v>
          </cell>
        </row>
        <row r="751">
          <cell r="J751" t="str">
            <v>Seana Brett  Mem Schol</v>
          </cell>
          <cell r="K751" t="str">
            <v>878 40</v>
          </cell>
          <cell r="L751" t="str">
            <v>42 00</v>
          </cell>
        </row>
        <row r="752">
          <cell r="J752" t="str">
            <v>Seek Award Fund</v>
          </cell>
          <cell r="K752" t="str">
            <v>559 30</v>
          </cell>
          <cell r="L752" t="str">
            <v>40 00</v>
          </cell>
        </row>
        <row r="753">
          <cell r="J753" t="str">
            <v>Seek Summer Academy</v>
          </cell>
          <cell r="K753" t="str">
            <v>559 40</v>
          </cell>
          <cell r="L753" t="str">
            <v>40 00</v>
          </cell>
        </row>
        <row r="754">
          <cell r="J754" t="str">
            <v>Selma Brenner Fund</v>
          </cell>
          <cell r="K754" t="str">
            <v>509 30</v>
          </cell>
          <cell r="L754" t="str">
            <v>40 00</v>
          </cell>
        </row>
        <row r="755">
          <cell r="J755" t="str">
            <v>Shelley &amp; Donald Rubin</v>
          </cell>
          <cell r="K755" t="str">
            <v>412 50</v>
          </cell>
          <cell r="L755" t="str">
            <v>40 00</v>
          </cell>
        </row>
        <row r="756">
          <cell r="J756" t="str">
            <v>SIA-Internal Auditors D</v>
          </cell>
          <cell r="K756" t="str">
            <v>568 30</v>
          </cell>
          <cell r="L756" t="str">
            <v>40 00</v>
          </cell>
        </row>
        <row r="757">
          <cell r="J757" t="str">
            <v>Sidney Fields Gift Annu</v>
          </cell>
          <cell r="K757" t="str">
            <v>664 70</v>
          </cell>
          <cell r="L757" t="str">
            <v>40 00</v>
          </cell>
        </row>
        <row r="758">
          <cell r="J758" t="str">
            <v>Sidney Harman Endowment</v>
          </cell>
          <cell r="K758" t="str">
            <v>866 40</v>
          </cell>
          <cell r="L758" t="str">
            <v>42 00</v>
          </cell>
        </row>
        <row r="759">
          <cell r="J759" t="str">
            <v>Sigman Schol Fund</v>
          </cell>
          <cell r="K759" t="str">
            <v>551 30</v>
          </cell>
          <cell r="L759" t="str">
            <v>40 00</v>
          </cell>
        </row>
        <row r="760">
          <cell r="J760" t="str">
            <v>Sigman Scholarship Fund Endowment</v>
          </cell>
          <cell r="K760" t="str">
            <v>819 50</v>
          </cell>
          <cell r="L760" t="str">
            <v>42 00</v>
          </cell>
        </row>
        <row r="761">
          <cell r="J761" t="str">
            <v>Simon Cohen Real Estate</v>
          </cell>
          <cell r="K761" t="str">
            <v>781 40</v>
          </cell>
          <cell r="L761" t="str">
            <v>40 00</v>
          </cell>
        </row>
        <row r="762">
          <cell r="J762" t="str">
            <v>Sol Rappoport Fund</v>
          </cell>
          <cell r="K762" t="str">
            <v>823 90</v>
          </cell>
          <cell r="L762" t="str">
            <v>42 00</v>
          </cell>
        </row>
        <row r="763">
          <cell r="J763" t="str">
            <v>Solomon  Freedman Schol</v>
          </cell>
          <cell r="K763" t="str">
            <v>811 90</v>
          </cell>
          <cell r="L763" t="str">
            <v>42 00</v>
          </cell>
        </row>
        <row r="764">
          <cell r="J764" t="str">
            <v>Solomon Freedman Scholas</v>
          </cell>
          <cell r="K764" t="str">
            <v>576 15</v>
          </cell>
          <cell r="L764" t="str">
            <v>40 00</v>
          </cell>
        </row>
        <row r="765">
          <cell r="J765" t="str">
            <v>Solon E Summerfield Fun</v>
          </cell>
          <cell r="K765" t="str">
            <v>825 30</v>
          </cell>
          <cell r="L765" t="str">
            <v>42 00</v>
          </cell>
        </row>
        <row r="766">
          <cell r="J766" t="str">
            <v>Sou Fun Real Estate Support</v>
          </cell>
          <cell r="K766" t="str">
            <v>796 40</v>
          </cell>
          <cell r="L766" t="str">
            <v>40 00</v>
          </cell>
        </row>
        <row r="767">
          <cell r="J767" t="str">
            <v>SPA - Dean's Recovery</v>
          </cell>
          <cell r="K767" t="str">
            <v>747 50</v>
          </cell>
          <cell r="L767" t="str">
            <v>40 00</v>
          </cell>
        </row>
        <row r="768">
          <cell r="J768" t="str">
            <v>SPA- Co-Existence Cente</v>
          </cell>
          <cell r="K768" t="str">
            <v>375 20</v>
          </cell>
          <cell r="L768" t="str">
            <v>40 00</v>
          </cell>
        </row>
        <row r="769">
          <cell r="J769" t="str">
            <v>SPA -ConEdison MPA Scho</v>
          </cell>
          <cell r="K769" t="str">
            <v>731 50</v>
          </cell>
          <cell r="L769" t="str">
            <v>40 00</v>
          </cell>
        </row>
        <row r="770">
          <cell r="J770" t="str">
            <v>SPA DC Project</v>
          </cell>
          <cell r="K770" t="str">
            <v>724 30</v>
          </cell>
          <cell r="L770" t="str">
            <v>40 00</v>
          </cell>
        </row>
        <row r="771">
          <cell r="J771" t="str">
            <v>SPA Dean's Advisory Board</v>
          </cell>
          <cell r="K771" t="str">
            <v>749 50</v>
          </cell>
          <cell r="L771" t="str">
            <v>40 00</v>
          </cell>
        </row>
        <row r="772">
          <cell r="J772" t="str">
            <v>SPA Dean's Discretionar</v>
          </cell>
          <cell r="K772" t="str">
            <v>356 30</v>
          </cell>
          <cell r="L772" t="str">
            <v>40 00</v>
          </cell>
        </row>
        <row r="773">
          <cell r="J773" t="str">
            <v>SPA-Ackerman Chair</v>
          </cell>
          <cell r="K773" t="str">
            <v>873 40</v>
          </cell>
          <cell r="L773" t="str">
            <v>42 00</v>
          </cell>
        </row>
        <row r="774">
          <cell r="J774" t="str">
            <v>SPA-American Humanics</v>
          </cell>
          <cell r="K774" t="str">
            <v>707 50</v>
          </cell>
          <cell r="L774" t="str">
            <v>40 00</v>
          </cell>
        </row>
        <row r="775">
          <cell r="J775" t="str">
            <v>SPA-Clark Technology Pr</v>
          </cell>
          <cell r="K775" t="str">
            <v>397 20</v>
          </cell>
          <cell r="L775" t="str">
            <v>40 00</v>
          </cell>
        </row>
        <row r="776">
          <cell r="J776" t="str">
            <v>SPA-Ctr for Ed Leadersh</v>
          </cell>
          <cell r="K776" t="str">
            <v>742 50</v>
          </cell>
          <cell r="L776" t="str">
            <v>40 00</v>
          </cell>
        </row>
        <row r="777">
          <cell r="J777" t="str">
            <v>SPA-Graduate Support</v>
          </cell>
          <cell r="K777" t="str">
            <v>769 50</v>
          </cell>
          <cell r="L777" t="str">
            <v>40 00</v>
          </cell>
        </row>
        <row r="778">
          <cell r="J778" t="str">
            <v>SPA-High School Leaders</v>
          </cell>
          <cell r="K778" t="str">
            <v>764 50</v>
          </cell>
          <cell r="L778" t="str">
            <v>40 00</v>
          </cell>
        </row>
        <row r="779">
          <cell r="J779" t="str">
            <v>SPA-Municipal Archive</v>
          </cell>
          <cell r="K779" t="str">
            <v>776 50</v>
          </cell>
          <cell r="L779" t="str">
            <v>40 00</v>
          </cell>
        </row>
        <row r="780">
          <cell r="J780" t="str">
            <v>Speiser Chair</v>
          </cell>
          <cell r="K780" t="str">
            <v>859 90</v>
          </cell>
          <cell r="L780" t="str">
            <v>42 00</v>
          </cell>
        </row>
        <row r="781">
          <cell r="J781" t="str">
            <v>Spencer Means Fund</v>
          </cell>
          <cell r="K781" t="str">
            <v>639 40</v>
          </cell>
          <cell r="L781" t="str">
            <v>40 00</v>
          </cell>
        </row>
        <row r="782">
          <cell r="J782" t="str">
            <v>Stan Ross Chair</v>
          </cell>
          <cell r="K782" t="str">
            <v>856 90</v>
          </cell>
          <cell r="L782" t="str">
            <v>42 00</v>
          </cell>
        </row>
        <row r="783">
          <cell r="J783" t="str">
            <v>Stan Ross Disabled Endo</v>
          </cell>
          <cell r="K783" t="str">
            <v>821 60</v>
          </cell>
          <cell r="L783" t="str">
            <v>42 00</v>
          </cell>
        </row>
        <row r="784">
          <cell r="J784" t="str">
            <v>Stan Ross Scholarship</v>
          </cell>
          <cell r="K784" t="str">
            <v>821 50</v>
          </cell>
          <cell r="L784" t="str">
            <v>42 00</v>
          </cell>
        </row>
        <row r="785">
          <cell r="J785" t="str">
            <v>Stanford M. Dinstein Scholarship Fund</v>
          </cell>
          <cell r="K785" t="str">
            <v>561 50</v>
          </cell>
          <cell r="L785" t="str">
            <v>40 00</v>
          </cell>
        </row>
        <row r="786">
          <cell r="J786" t="str">
            <v>Stanley Frankel Mem Sch</v>
          </cell>
          <cell r="K786" t="str">
            <v>477 30</v>
          </cell>
          <cell r="L786" t="str">
            <v>40 00</v>
          </cell>
        </row>
        <row r="787">
          <cell r="J787" t="str">
            <v>Starr Employer Program</v>
          </cell>
          <cell r="K787" t="str">
            <v>629 15</v>
          </cell>
          <cell r="L787" t="str">
            <v>40 00</v>
          </cell>
        </row>
        <row r="788">
          <cell r="J788" t="str">
            <v>Starr Global Career Dev</v>
          </cell>
          <cell r="K788" t="str">
            <v>843 40</v>
          </cell>
          <cell r="L788" t="str">
            <v>42 00</v>
          </cell>
        </row>
        <row r="789">
          <cell r="J789" t="str">
            <v>Starr International Edu</v>
          </cell>
          <cell r="K789" t="str">
            <v>846 31</v>
          </cell>
          <cell r="L789" t="str">
            <v>42 00</v>
          </cell>
        </row>
        <row r="790">
          <cell r="J790" t="str">
            <v>Starr/Global Career Hqs</v>
          </cell>
          <cell r="K790" t="str">
            <v>629 30</v>
          </cell>
          <cell r="L790" t="str">
            <v>40 00</v>
          </cell>
        </row>
        <row r="791">
          <cell r="J791" t="str">
            <v>Starr/Global Stud. Init</v>
          </cell>
          <cell r="K791" t="str">
            <v>629 40</v>
          </cell>
          <cell r="L791" t="str">
            <v>40 00</v>
          </cell>
        </row>
        <row r="792">
          <cell r="J792" t="str">
            <v>Stephen Parker Gift Annuity</v>
          </cell>
          <cell r="K792" t="str">
            <v>668 81</v>
          </cell>
          <cell r="L792" t="str">
            <v>40 00</v>
          </cell>
        </row>
        <row r="793">
          <cell r="J793" t="str">
            <v>Steven Siegel - Baruch</v>
          </cell>
          <cell r="K793" t="str">
            <v>774 60</v>
          </cell>
          <cell r="L793" t="str">
            <v>40 00</v>
          </cell>
        </row>
        <row r="794">
          <cell r="J794" t="str">
            <v>Steven Siegel-Baruch Ow</v>
          </cell>
          <cell r="K794" t="str">
            <v>773 50</v>
          </cell>
          <cell r="L794" t="str">
            <v>40 00</v>
          </cell>
        </row>
        <row r="795">
          <cell r="J795" t="str">
            <v>Stewardships</v>
          </cell>
          <cell r="K795" t="str">
            <v>186 30</v>
          </cell>
          <cell r="L795" t="str">
            <v>10 00</v>
          </cell>
        </row>
        <row r="796">
          <cell r="J796" t="str">
            <v>Strategic Initiatives</v>
          </cell>
          <cell r="K796" t="str">
            <v>118 20</v>
          </cell>
          <cell r="L796" t="str">
            <v>10 00</v>
          </cell>
        </row>
        <row r="797">
          <cell r="J797" t="str">
            <v>Strategic Partnerships</v>
          </cell>
          <cell r="K797" t="str">
            <v>186 20</v>
          </cell>
          <cell r="L797" t="str">
            <v>10 00</v>
          </cell>
        </row>
        <row r="798">
          <cell r="J798" t="str">
            <v>Stuart-James Award</v>
          </cell>
          <cell r="K798" t="str">
            <v>459 30</v>
          </cell>
          <cell r="L798" t="str">
            <v>40 00</v>
          </cell>
        </row>
        <row r="799">
          <cell r="J799" t="str">
            <v>Stud.Life Class Gifts</v>
          </cell>
          <cell r="K799" t="str">
            <v>651 40</v>
          </cell>
          <cell r="L799" t="str">
            <v>40 00</v>
          </cell>
        </row>
        <row r="800">
          <cell r="J800" t="str">
            <v>Student Center Initiative</v>
          </cell>
          <cell r="K800" t="str">
            <v>317 30</v>
          </cell>
          <cell r="L800" t="str">
            <v>40 00</v>
          </cell>
        </row>
        <row r="801">
          <cell r="J801" t="str">
            <v>Student Enrollment Services</v>
          </cell>
          <cell r="K801" t="str">
            <v>148 30</v>
          </cell>
          <cell r="L801" t="str">
            <v>10 00</v>
          </cell>
        </row>
        <row r="802">
          <cell r="J802" t="str">
            <v>Student Svs Chase Club</v>
          </cell>
          <cell r="K802" t="str">
            <v>411 20</v>
          </cell>
          <cell r="L802" t="str">
            <v>40 00</v>
          </cell>
        </row>
        <row r="803">
          <cell r="J803" t="str">
            <v>Students Emergency Fund</v>
          </cell>
          <cell r="K803" t="str">
            <v>678 40</v>
          </cell>
          <cell r="L803" t="str">
            <v>40 00</v>
          </cell>
        </row>
        <row r="804">
          <cell r="J804" t="str">
            <v>Susan Locke Endowment</v>
          </cell>
          <cell r="K804" t="str">
            <v>825 50</v>
          </cell>
          <cell r="L804" t="str">
            <v>42 00</v>
          </cell>
        </row>
        <row r="805">
          <cell r="J805" t="str">
            <v>Susan Locke Scholarship</v>
          </cell>
          <cell r="K805" t="str">
            <v>667 40</v>
          </cell>
          <cell r="L805" t="str">
            <v>40 00</v>
          </cell>
        </row>
        <row r="806">
          <cell r="J806" t="str">
            <v>Susan Ponce de Leon Mem</v>
          </cell>
          <cell r="K806" t="str">
            <v>726 40</v>
          </cell>
          <cell r="L806" t="str">
            <v>40 00</v>
          </cell>
        </row>
        <row r="807">
          <cell r="J807" t="str">
            <v>Tanenbaum-Mills</v>
          </cell>
          <cell r="K807" t="str">
            <v>302 40</v>
          </cell>
          <cell r="L807" t="str">
            <v>40 00</v>
          </cell>
        </row>
        <row r="808">
          <cell r="J808" t="str">
            <v>Tannenbaum- Mills Scholarship Fund</v>
          </cell>
          <cell r="K808" t="str">
            <v>869 50</v>
          </cell>
          <cell r="L808" t="str">
            <v>42 00</v>
          </cell>
        </row>
        <row r="809">
          <cell r="J809" t="str">
            <v>Terry &amp; Arthur Zeikel F</v>
          </cell>
          <cell r="K809" t="str">
            <v>335 70</v>
          </cell>
          <cell r="L809" t="str">
            <v>40 00</v>
          </cell>
        </row>
        <row r="810">
          <cell r="J810" t="str">
            <v>The Counseling Center/S</v>
          </cell>
          <cell r="K810" t="str">
            <v>364 20</v>
          </cell>
          <cell r="L810" t="str">
            <v>40 00</v>
          </cell>
        </row>
        <row r="811">
          <cell r="J811" t="str">
            <v>The Journalism Resource</v>
          </cell>
          <cell r="K811" t="str">
            <v>379 20</v>
          </cell>
          <cell r="L811" t="str">
            <v>40 00</v>
          </cell>
        </row>
        <row r="812">
          <cell r="J812" t="str">
            <v>The Paul H. Chook Fellowship in Statistics</v>
          </cell>
          <cell r="K812" t="str">
            <v>945 30</v>
          </cell>
          <cell r="L812" t="str">
            <v>40 00</v>
          </cell>
        </row>
        <row r="813">
          <cell r="J813" t="str">
            <v>The Roslyn Bernstein NYC Reporting Day</v>
          </cell>
          <cell r="K813" t="str">
            <v>379 40</v>
          </cell>
          <cell r="L813" t="str">
            <v>40 00</v>
          </cell>
        </row>
        <row r="814">
          <cell r="J814" t="str">
            <v>The Timothy Richman Memorial Sch in Statistics</v>
          </cell>
          <cell r="K814" t="str">
            <v>808 50</v>
          </cell>
          <cell r="L814" t="str">
            <v>42 00</v>
          </cell>
        </row>
        <row r="815">
          <cell r="J815" t="str">
            <v>The West Theatre Fund</v>
          </cell>
          <cell r="K815" t="str">
            <v>886 40</v>
          </cell>
          <cell r="L815" t="str">
            <v>42 00</v>
          </cell>
        </row>
        <row r="816">
          <cell r="J816" t="str">
            <v>The Willem Kooyker'71 Dean of the Zicklin Sch if Bus Fund</v>
          </cell>
          <cell r="K816" t="str">
            <v>809 30</v>
          </cell>
          <cell r="L816" t="str">
            <v>42 00</v>
          </cell>
        </row>
        <row r="817">
          <cell r="J817" t="str">
            <v>Theatron</v>
          </cell>
          <cell r="K817" t="str">
            <v>412 20</v>
          </cell>
          <cell r="L817" t="str">
            <v>40 00</v>
          </cell>
        </row>
        <row r="818">
          <cell r="J818" t="str">
            <v>Tietsort Operating Fund</v>
          </cell>
          <cell r="K818" t="str">
            <v>809 75</v>
          </cell>
          <cell r="L818" t="str">
            <v>42 00</v>
          </cell>
        </row>
        <row r="819">
          <cell r="J819" t="str">
            <v>Timothy Miller Richman Memorial Sch in Statistics</v>
          </cell>
          <cell r="K819" t="str">
            <v>683 30</v>
          </cell>
          <cell r="L819" t="str">
            <v>40 00</v>
          </cell>
        </row>
        <row r="820">
          <cell r="J820" t="str">
            <v>Two Kids From the Bronx</v>
          </cell>
          <cell r="K820" t="str">
            <v>715 50</v>
          </cell>
          <cell r="L820" t="str">
            <v>40 00</v>
          </cell>
        </row>
        <row r="821">
          <cell r="J821" t="str">
            <v>UNCF/Merck Scholarship</v>
          </cell>
          <cell r="K821" t="str">
            <v>433 20</v>
          </cell>
          <cell r="L821" t="str">
            <v>40 00</v>
          </cell>
        </row>
        <row r="822">
          <cell r="J822" t="str">
            <v>Unrestricted Scholarships</v>
          </cell>
          <cell r="K822" t="str">
            <v>156 40</v>
          </cell>
          <cell r="L822" t="str">
            <v>10 00</v>
          </cell>
        </row>
        <row r="823">
          <cell r="J823" t="str">
            <v>Vallone Lectureship</v>
          </cell>
          <cell r="K823" t="str">
            <v>739 50</v>
          </cell>
          <cell r="L823" t="str">
            <v>40 00</v>
          </cell>
        </row>
        <row r="824">
          <cell r="J824" t="str">
            <v>Vice Provost for Global Strategies</v>
          </cell>
          <cell r="K824" t="str">
            <v>179 40</v>
          </cell>
          <cell r="L824" t="str">
            <v>10 00</v>
          </cell>
        </row>
        <row r="825">
          <cell r="J825" t="str">
            <v>Vincent Dilorenzo Prize</v>
          </cell>
          <cell r="K825" t="str">
            <v>517 30</v>
          </cell>
          <cell r="L825" t="str">
            <v>40 00</v>
          </cell>
        </row>
        <row r="826">
          <cell r="J826" t="str">
            <v>VITA Program Fund</v>
          </cell>
          <cell r="K826" t="str">
            <v>740 50</v>
          </cell>
          <cell r="L826" t="str">
            <v>40 00</v>
          </cell>
        </row>
        <row r="827">
          <cell r="J827" t="str">
            <v>VOCAT Program</v>
          </cell>
          <cell r="K827" t="str">
            <v>981 30</v>
          </cell>
          <cell r="L827" t="str">
            <v>40 00</v>
          </cell>
        </row>
        <row r="828">
          <cell r="J828" t="str">
            <v>VOCAT Walter Barandrian</v>
          </cell>
          <cell r="K828" t="str">
            <v>981 20</v>
          </cell>
          <cell r="L828" t="str">
            <v>40 00</v>
          </cell>
        </row>
        <row r="829">
          <cell r="J829" t="str">
            <v>W. Hearst Scholarship</v>
          </cell>
          <cell r="K829" t="str">
            <v>863 40</v>
          </cell>
          <cell r="L829" t="str">
            <v>42 00</v>
          </cell>
        </row>
        <row r="830">
          <cell r="J830" t="str">
            <v>W.Aldinger/Faculty Fund</v>
          </cell>
          <cell r="K830" t="str">
            <v>602 40</v>
          </cell>
          <cell r="L830" t="str">
            <v>40 00</v>
          </cell>
        </row>
        <row r="831">
          <cell r="J831" t="str">
            <v>Wall St.Career Prog./Ch</v>
          </cell>
          <cell r="K831" t="str">
            <v>649 50</v>
          </cell>
          <cell r="L831" t="str">
            <v>40 00</v>
          </cell>
        </row>
        <row r="832">
          <cell r="J832" t="str">
            <v>Wasserman Chair</v>
          </cell>
          <cell r="K832" t="str">
            <v>617 40</v>
          </cell>
          <cell r="L832" t="str">
            <v>40 00</v>
          </cell>
        </row>
        <row r="833">
          <cell r="J833" t="str">
            <v>Weinstein Faculty Dev P</v>
          </cell>
          <cell r="K833" t="str">
            <v>623 40</v>
          </cell>
          <cell r="L833" t="str">
            <v>40 00</v>
          </cell>
        </row>
        <row r="834">
          <cell r="J834" t="str">
            <v>Weinstein Professorship</v>
          </cell>
          <cell r="K834" t="str">
            <v>895 90</v>
          </cell>
          <cell r="L834" t="str">
            <v>42 00</v>
          </cell>
        </row>
        <row r="835">
          <cell r="J835" t="str">
            <v>Weinstein Scholarships</v>
          </cell>
          <cell r="K835" t="str">
            <v>622 40</v>
          </cell>
          <cell r="L835" t="str">
            <v>40 00</v>
          </cell>
        </row>
        <row r="836">
          <cell r="J836" t="str">
            <v>Weintraub Fund</v>
          </cell>
          <cell r="K836" t="str">
            <v>391 20</v>
          </cell>
          <cell r="L836" t="str">
            <v>40 00</v>
          </cell>
        </row>
        <row r="837">
          <cell r="J837" t="str">
            <v>Weissman Ctr Int Busine</v>
          </cell>
          <cell r="K837" t="str">
            <v>641 11</v>
          </cell>
          <cell r="L837" t="str">
            <v>40 00</v>
          </cell>
        </row>
        <row r="838">
          <cell r="J838" t="str">
            <v>Weissman Emergency Endo</v>
          </cell>
          <cell r="K838" t="str">
            <v>896 82</v>
          </cell>
          <cell r="L838" t="str">
            <v>42 00</v>
          </cell>
        </row>
        <row r="839">
          <cell r="J839" t="str">
            <v>Weissman Faculty Dept</v>
          </cell>
          <cell r="K839" t="str">
            <v>325 10</v>
          </cell>
          <cell r="L839" t="str">
            <v>40 00</v>
          </cell>
        </row>
        <row r="840">
          <cell r="J840" t="str">
            <v>William Harnisch Schola</v>
          </cell>
          <cell r="K840" t="str">
            <v>446 20</v>
          </cell>
          <cell r="L840" t="str">
            <v>40 00</v>
          </cell>
        </row>
        <row r="841">
          <cell r="J841" t="str">
            <v>William M. Newman Gift Annuity</v>
          </cell>
          <cell r="K841" t="str">
            <v>668 20</v>
          </cell>
          <cell r="L841" t="str">
            <v>40 00</v>
          </cell>
        </row>
        <row r="842">
          <cell r="J842" t="str">
            <v>WithumSmith+Brown Scholarship</v>
          </cell>
          <cell r="K842" t="str">
            <v>838 90</v>
          </cell>
          <cell r="L842" t="str">
            <v>42 00</v>
          </cell>
        </row>
        <row r="843">
          <cell r="J843" t="str">
            <v>Wolfson  Scholarship</v>
          </cell>
          <cell r="K843" t="str">
            <v>684 30</v>
          </cell>
          <cell r="L843" t="str">
            <v>40 00</v>
          </cell>
        </row>
        <row r="844">
          <cell r="J844" t="str">
            <v>Wolfson Scholarship Fun</v>
          </cell>
          <cell r="K844" t="str">
            <v>585 30</v>
          </cell>
          <cell r="L844" t="str">
            <v>40 00</v>
          </cell>
        </row>
        <row r="845">
          <cell r="J845" t="str">
            <v>WOO Project-Weissman Ct</v>
          </cell>
          <cell r="K845" t="str">
            <v>615 81</v>
          </cell>
          <cell r="L845" t="str">
            <v>40 00</v>
          </cell>
        </row>
        <row r="846">
          <cell r="J846" t="str">
            <v>WSAS-M.Chase Freshman S</v>
          </cell>
          <cell r="K846" t="str">
            <v>428 20</v>
          </cell>
          <cell r="L846" t="str">
            <v>40 00</v>
          </cell>
        </row>
        <row r="847">
          <cell r="J847" t="str">
            <v>WSAS-Whiting Teaching A</v>
          </cell>
          <cell r="K847" t="str">
            <v>984 40</v>
          </cell>
          <cell r="L847" t="str">
            <v>40 00</v>
          </cell>
        </row>
        <row r="848">
          <cell r="J848" t="str">
            <v>WSS Dean's Council</v>
          </cell>
          <cell r="K848" t="str">
            <v>403 30</v>
          </cell>
          <cell r="L848" t="str">
            <v>40 00</v>
          </cell>
        </row>
        <row r="849">
          <cell r="J849" t="str">
            <v>Zicklin CCI</v>
          </cell>
          <cell r="K849" t="str">
            <v>637 15</v>
          </cell>
          <cell r="L849" t="str">
            <v>40 00</v>
          </cell>
        </row>
        <row r="850">
          <cell r="J850" t="str">
            <v>Zicklin Center for Teaching and Learning/ZOLE  Fund</v>
          </cell>
          <cell r="K850" t="str">
            <v>795 40</v>
          </cell>
          <cell r="L850" t="str">
            <v>40 00</v>
          </cell>
        </row>
        <row r="851">
          <cell r="J851" t="str">
            <v>Zicklin CPA Pass Rate Fund</v>
          </cell>
          <cell r="K851" t="str">
            <v>939 50</v>
          </cell>
          <cell r="L851" t="str">
            <v>40 00</v>
          </cell>
        </row>
        <row r="852">
          <cell r="J852" t="str">
            <v>Zicklin Dean Excellence Fund</v>
          </cell>
          <cell r="K852" t="str">
            <v>792 60</v>
          </cell>
          <cell r="L852" t="str">
            <v>40 00</v>
          </cell>
        </row>
        <row r="853">
          <cell r="J853" t="str">
            <v>Zicklin Executive Education Fund</v>
          </cell>
          <cell r="K853" t="str">
            <v>798 30</v>
          </cell>
          <cell r="L853" t="str">
            <v>40 00</v>
          </cell>
        </row>
        <row r="854">
          <cell r="J854" t="str">
            <v>Zicklin Scholarships</v>
          </cell>
          <cell r="K854" t="str">
            <v>550 40</v>
          </cell>
          <cell r="L854" t="str">
            <v>40 00</v>
          </cell>
        </row>
        <row r="855">
          <cell r="J855" t="str">
            <v>Zicklin Strategic Impac</v>
          </cell>
          <cell r="K855" t="str">
            <v>676 40</v>
          </cell>
          <cell r="L855" t="str">
            <v>40 00</v>
          </cell>
        </row>
        <row r="856">
          <cell r="J856" t="str">
            <v>Zicklin Strategic Impac</v>
          </cell>
          <cell r="K856" t="str">
            <v>871 60</v>
          </cell>
          <cell r="L856" t="str">
            <v>42 00</v>
          </cell>
        </row>
        <row r="857">
          <cell r="J857" t="str">
            <v>Zicklin Student Activit</v>
          </cell>
          <cell r="K857" t="str">
            <v>946 30</v>
          </cell>
          <cell r="L857" t="str">
            <v>40 00</v>
          </cell>
        </row>
        <row r="858">
          <cell r="J858" t="str">
            <v>Zicklin Undergrad Honors Program</v>
          </cell>
          <cell r="K858" t="str">
            <v>503 60</v>
          </cell>
          <cell r="L858" t="str">
            <v>40 00</v>
          </cell>
        </row>
        <row r="859">
          <cell r="J859" t="str">
            <v>ZSB- Dean's recovery</v>
          </cell>
          <cell r="K859" t="str">
            <v>346 20</v>
          </cell>
          <cell r="L859" t="str">
            <v>40 00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able Macros Instructions"/>
      <sheetName val="AssmtActivityRedesign_020821"/>
      <sheetName val="Assmt Activity Redesign_JH"/>
      <sheetName val="Business Unit Dropdown List"/>
      <sheetName val="Sheet1"/>
      <sheetName val="Crosswalk NTL Prgrm-Project_JH"/>
      <sheetName val="Sheet2"/>
      <sheetName val="ConsolidatedTreeData"/>
      <sheetName val="TL DEPT Tree"/>
      <sheetName val="Crosswalk NTL Prgrm-Projects"/>
      <sheetName val="Assignment Activity Redesign"/>
      <sheetName val="BCF Account codes"/>
      <sheetName val="BCF Project list"/>
      <sheetName val="Crosswalk NTL Prgrm-wOldPrgs"/>
    </sheetNames>
    <sheetDataSet>
      <sheetData sheetId="0"/>
      <sheetData sheetId="1"/>
      <sheetData sheetId="2"/>
      <sheetData sheetId="3">
        <row r="2">
          <cell r="F2"/>
          <cell r="H2"/>
        </row>
        <row r="3">
          <cell r="A3" t="str">
            <v>Bi-Weekly</v>
          </cell>
          <cell r="B3" t="str">
            <v>BAR55--Non-Tax-Levy</v>
          </cell>
          <cell r="H3" t="str">
            <v>Administrative</v>
          </cell>
          <cell r="I3">
            <v>1</v>
          </cell>
        </row>
        <row r="4">
          <cell r="A4" t="str">
            <v>Hourly</v>
          </cell>
          <cell r="B4" t="str">
            <v>BCF -- Baruch College Fund</v>
          </cell>
          <cell r="H4" t="str">
            <v>Clerical</v>
          </cell>
          <cell r="I4">
            <v>2</v>
          </cell>
        </row>
        <row r="5">
          <cell r="A5" t="str">
            <v>Monthly</v>
          </cell>
          <cell r="B5" t="str">
            <v>BAR02--Auxiliary</v>
          </cell>
          <cell r="H5" t="str">
            <v>Coach</v>
          </cell>
          <cell r="I5">
            <v>3</v>
          </cell>
        </row>
        <row r="6">
          <cell r="A6" t="str">
            <v>One-Time Payment</v>
          </cell>
          <cell r="B6" t="str">
            <v>BAR03--Association</v>
          </cell>
          <cell r="H6" t="str">
            <v>Event/Box Office Staff</v>
          </cell>
        </row>
        <row r="7">
          <cell r="B7" t="str">
            <v>BAR04--Early Learning Cntr</v>
          </cell>
          <cell r="H7" t="str">
            <v>Graduate Assistant</v>
          </cell>
        </row>
        <row r="8">
          <cell r="B8" t="str">
            <v>BAR55--Endowment Funds</v>
          </cell>
          <cell r="H8" t="str">
            <v>Guest Lecturer</v>
          </cell>
        </row>
        <row r="9">
          <cell r="H9" t="str">
            <v>IT</v>
          </cell>
        </row>
        <row r="10">
          <cell r="H10" t="str">
            <v>Lab Staff</v>
          </cell>
        </row>
        <row r="11">
          <cell r="H11" t="str">
            <v>Lifeguard</v>
          </cell>
        </row>
        <row r="12">
          <cell r="H12" t="str">
            <v>Performer</v>
          </cell>
        </row>
        <row r="13">
          <cell r="H13" t="str">
            <v>Photographer</v>
          </cell>
        </row>
        <row r="14">
          <cell r="H14" t="str">
            <v>Proctor/Grader/Reader</v>
          </cell>
        </row>
        <row r="15">
          <cell r="H15" t="str">
            <v>Summer Research Pay</v>
          </cell>
        </row>
        <row r="16">
          <cell r="H16" t="str">
            <v>Supplement Full-time</v>
          </cell>
        </row>
        <row r="17">
          <cell r="H17" t="str">
            <v>Supplement Part-time</v>
          </cell>
        </row>
        <row r="18">
          <cell r="H18" t="str">
            <v>Teaching Assistant</v>
          </cell>
        </row>
        <row r="19">
          <cell r="H19" t="str">
            <v>Teaching a Course</v>
          </cell>
        </row>
      </sheetData>
      <sheetData sheetId="4"/>
      <sheetData sheetId="5"/>
      <sheetData sheetId="6"/>
      <sheetData sheetId="7">
        <row r="1">
          <cell r="A1" t="str">
            <v>BU&amp;Dept</v>
          </cell>
        </row>
      </sheetData>
      <sheetData sheetId="8">
        <row r="1">
          <cell r="E1" t="str">
            <v>CUNYFIRST HCM Dept Code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able Macros Instructions"/>
      <sheetName val="NTL PAF Example Form"/>
      <sheetName val="Non Tax Levy PAF"/>
      <sheetName val="Business Unit Dropdown List"/>
      <sheetName val="BCF Account Fields"/>
      <sheetName val="Crosswalk NTL Prgrm-Project_JH"/>
      <sheetName val="ConsolidatedTreeData"/>
      <sheetName val="TL DEPT Tree"/>
      <sheetName val="BCF Account codes"/>
      <sheetName val="BCF Project list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Bi-Weekly</v>
          </cell>
        </row>
      </sheetData>
      <sheetData sheetId="4"/>
      <sheetData sheetId="5">
        <row r="103">
          <cell r="F103" t="str">
            <v>ASSN--ARC Salaries --99999</v>
          </cell>
        </row>
        <row r="104">
          <cell r="F104" t="str">
            <v>ASSN--Stdnt Life Salaries--99999</v>
          </cell>
        </row>
        <row r="105">
          <cell r="F105" t="str">
            <v>ASSN--Health Services Salaries--99999</v>
          </cell>
        </row>
        <row r="106">
          <cell r="F106" t="str">
            <v>ASSN—USG Salaries—99999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orm-original"/>
      <sheetName val="Budget form-NTL updated"/>
      <sheetName val="Budget form-ALL"/>
      <sheetName val="IFR"/>
      <sheetName val="Non Tax Levy Budget Form"/>
      <sheetName val="Tax Levy Budget form"/>
      <sheetName val="Budget form_SAMPLE PAGE"/>
      <sheetName val="Non Tax-Levy"/>
      <sheetName val="Tax Levy"/>
      <sheetName val="Budget Tree updated_"/>
      <sheetName val="Budget form- Starter Page"/>
      <sheetName val="budg form data "/>
      <sheetName val="BAR Dept Tree-old"/>
    </sheetNames>
    <sheetDataSet>
      <sheetData sheetId="0"/>
      <sheetData sheetId="1"/>
      <sheetData sheetId="2"/>
      <sheetData sheetId="3">
        <row r="5">
          <cell r="B5" t="str">
            <v>IFR_Acad Aff</v>
          </cell>
        </row>
      </sheetData>
      <sheetData sheetId="4"/>
      <sheetData sheetId="5"/>
      <sheetData sheetId="6"/>
      <sheetData sheetId="7">
        <row r="104">
          <cell r="F104" t="str">
            <v>VPSA_ELC</v>
          </cell>
        </row>
      </sheetData>
      <sheetData sheetId="8">
        <row r="4">
          <cell r="A4" t="str">
            <v>TL_Acad Aff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ment Request - Sample"/>
      <sheetName val="Payment Request Form"/>
      <sheetName val="Source"/>
      <sheetName val="MasterData"/>
      <sheetName val="ExpenseAccounts"/>
      <sheetName val="Level1"/>
      <sheetName val="Level2"/>
      <sheetName val="BCF-PaymentRequestForm_08.30"/>
    </sheetNames>
    <sheetDataSet>
      <sheetData sheetId="0"/>
      <sheetData sheetId="1"/>
      <sheetData sheetId="2">
        <row r="3">
          <cell r="H3">
            <v>44256</v>
          </cell>
        </row>
        <row r="4">
          <cell r="H4">
            <v>44257</v>
          </cell>
        </row>
        <row r="5">
          <cell r="H5">
            <v>44258</v>
          </cell>
        </row>
        <row r="6">
          <cell r="H6">
            <v>44259</v>
          </cell>
        </row>
        <row r="7">
          <cell r="H7">
            <v>44260</v>
          </cell>
        </row>
        <row r="8">
          <cell r="H8">
            <v>44261</v>
          </cell>
        </row>
        <row r="9">
          <cell r="H9">
            <v>44262</v>
          </cell>
        </row>
        <row r="10">
          <cell r="H10">
            <v>44263</v>
          </cell>
        </row>
        <row r="11">
          <cell r="H11">
            <v>44264</v>
          </cell>
        </row>
        <row r="12">
          <cell r="H12">
            <v>44265</v>
          </cell>
        </row>
        <row r="13">
          <cell r="H13">
            <v>44266</v>
          </cell>
        </row>
        <row r="14">
          <cell r="H14">
            <v>44267</v>
          </cell>
        </row>
        <row r="15">
          <cell r="H15">
            <v>44268</v>
          </cell>
        </row>
        <row r="16">
          <cell r="H16">
            <v>44269</v>
          </cell>
        </row>
        <row r="17">
          <cell r="H17">
            <v>44270</v>
          </cell>
        </row>
        <row r="18">
          <cell r="H18">
            <v>44271</v>
          </cell>
        </row>
        <row r="19">
          <cell r="H19">
            <v>44272</v>
          </cell>
        </row>
        <row r="20">
          <cell r="H20">
            <v>44273</v>
          </cell>
        </row>
        <row r="21">
          <cell r="H21">
            <v>44274</v>
          </cell>
        </row>
        <row r="22">
          <cell r="H22">
            <v>44275</v>
          </cell>
        </row>
        <row r="23">
          <cell r="H23">
            <v>44276</v>
          </cell>
        </row>
        <row r="24">
          <cell r="H24">
            <v>44277</v>
          </cell>
        </row>
        <row r="25">
          <cell r="H25">
            <v>44278</v>
          </cell>
        </row>
        <row r="26">
          <cell r="H26">
            <v>44279</v>
          </cell>
        </row>
        <row r="27">
          <cell r="H27">
            <v>44280</v>
          </cell>
        </row>
        <row r="28">
          <cell r="H28">
            <v>44281</v>
          </cell>
        </row>
        <row r="29">
          <cell r="H29">
            <v>44282</v>
          </cell>
        </row>
        <row r="30">
          <cell r="H30">
            <v>44283</v>
          </cell>
        </row>
        <row r="31">
          <cell r="H31">
            <v>44284</v>
          </cell>
        </row>
        <row r="32">
          <cell r="H32">
            <v>44285</v>
          </cell>
        </row>
        <row r="33">
          <cell r="H33">
            <v>44286</v>
          </cell>
        </row>
        <row r="34">
          <cell r="H34">
            <v>44287</v>
          </cell>
        </row>
        <row r="35">
          <cell r="H35">
            <v>44288</v>
          </cell>
        </row>
        <row r="36">
          <cell r="H36">
            <v>44289</v>
          </cell>
        </row>
        <row r="37">
          <cell r="H37">
            <v>44290</v>
          </cell>
        </row>
        <row r="38">
          <cell r="H38">
            <v>44291</v>
          </cell>
        </row>
        <row r="39">
          <cell r="H39">
            <v>44292</v>
          </cell>
        </row>
        <row r="40">
          <cell r="H40">
            <v>44293</v>
          </cell>
        </row>
        <row r="41">
          <cell r="H41">
            <v>44294</v>
          </cell>
        </row>
        <row r="42">
          <cell r="H42">
            <v>44295</v>
          </cell>
        </row>
        <row r="43">
          <cell r="H43">
            <v>44296</v>
          </cell>
        </row>
        <row r="44">
          <cell r="H44">
            <v>44297</v>
          </cell>
        </row>
        <row r="45">
          <cell r="H45">
            <v>44298</v>
          </cell>
        </row>
        <row r="46">
          <cell r="H46">
            <v>44299</v>
          </cell>
        </row>
        <row r="47">
          <cell r="H47">
            <v>44300</v>
          </cell>
        </row>
        <row r="48">
          <cell r="H48">
            <v>44301</v>
          </cell>
        </row>
        <row r="49">
          <cell r="H49">
            <v>44302</v>
          </cell>
        </row>
        <row r="50">
          <cell r="H50">
            <v>44303</v>
          </cell>
        </row>
        <row r="51">
          <cell r="H51">
            <v>44304</v>
          </cell>
        </row>
        <row r="52">
          <cell r="H52">
            <v>44305</v>
          </cell>
        </row>
        <row r="53">
          <cell r="H53">
            <v>44306</v>
          </cell>
        </row>
        <row r="54">
          <cell r="H54">
            <v>44307</v>
          </cell>
        </row>
        <row r="55">
          <cell r="H55">
            <v>44308</v>
          </cell>
        </row>
        <row r="56">
          <cell r="H56">
            <v>44309</v>
          </cell>
        </row>
        <row r="57">
          <cell r="H57">
            <v>44310</v>
          </cell>
        </row>
        <row r="58">
          <cell r="H58">
            <v>44311</v>
          </cell>
        </row>
        <row r="59">
          <cell r="H59">
            <v>44312</v>
          </cell>
        </row>
        <row r="60">
          <cell r="H60">
            <v>44313</v>
          </cell>
        </row>
        <row r="61">
          <cell r="H61">
            <v>44314</v>
          </cell>
        </row>
        <row r="62">
          <cell r="H62">
            <v>44315</v>
          </cell>
        </row>
        <row r="63">
          <cell r="H63">
            <v>44316</v>
          </cell>
        </row>
        <row r="64">
          <cell r="H64">
            <v>44317</v>
          </cell>
        </row>
        <row r="65">
          <cell r="H65">
            <v>44318</v>
          </cell>
        </row>
        <row r="66">
          <cell r="H66">
            <v>44319</v>
          </cell>
        </row>
        <row r="67">
          <cell r="H67">
            <v>44320</v>
          </cell>
        </row>
        <row r="68">
          <cell r="H68">
            <v>44321</v>
          </cell>
        </row>
        <row r="69">
          <cell r="H69">
            <v>44322</v>
          </cell>
        </row>
        <row r="70">
          <cell r="H70">
            <v>44323</v>
          </cell>
        </row>
        <row r="71">
          <cell r="H71">
            <v>44324</v>
          </cell>
        </row>
        <row r="72">
          <cell r="H72">
            <v>44325</v>
          </cell>
        </row>
        <row r="73">
          <cell r="H73">
            <v>44326</v>
          </cell>
        </row>
        <row r="74">
          <cell r="H74">
            <v>44327</v>
          </cell>
        </row>
        <row r="75">
          <cell r="H75">
            <v>44328</v>
          </cell>
        </row>
        <row r="76">
          <cell r="H76">
            <v>44329</v>
          </cell>
        </row>
        <row r="77">
          <cell r="H77">
            <v>44330</v>
          </cell>
        </row>
        <row r="78">
          <cell r="H78">
            <v>44331</v>
          </cell>
        </row>
        <row r="79">
          <cell r="H79">
            <v>44332</v>
          </cell>
        </row>
        <row r="80">
          <cell r="H80">
            <v>44333</v>
          </cell>
        </row>
        <row r="81">
          <cell r="H81">
            <v>44334</v>
          </cell>
        </row>
        <row r="82">
          <cell r="H82">
            <v>44335</v>
          </cell>
        </row>
        <row r="83">
          <cell r="H83">
            <v>44336</v>
          </cell>
        </row>
        <row r="84">
          <cell r="H84">
            <v>44337</v>
          </cell>
        </row>
        <row r="85">
          <cell r="H85">
            <v>44338</v>
          </cell>
        </row>
        <row r="86">
          <cell r="H86">
            <v>44339</v>
          </cell>
        </row>
        <row r="87">
          <cell r="H87">
            <v>44340</v>
          </cell>
        </row>
        <row r="88">
          <cell r="H88">
            <v>44341</v>
          </cell>
        </row>
        <row r="89">
          <cell r="H89">
            <v>44342</v>
          </cell>
        </row>
        <row r="90">
          <cell r="H90">
            <v>44343</v>
          </cell>
        </row>
        <row r="91">
          <cell r="H91">
            <v>44344</v>
          </cell>
        </row>
        <row r="92">
          <cell r="H92">
            <v>44345</v>
          </cell>
        </row>
        <row r="93">
          <cell r="H93">
            <v>44346</v>
          </cell>
        </row>
        <row r="94">
          <cell r="H94">
            <v>44347</v>
          </cell>
        </row>
        <row r="95">
          <cell r="H95">
            <v>44348</v>
          </cell>
        </row>
        <row r="96">
          <cell r="H96">
            <v>44349</v>
          </cell>
        </row>
        <row r="97">
          <cell r="H97">
            <v>44350</v>
          </cell>
        </row>
        <row r="98">
          <cell r="H98">
            <v>44351</v>
          </cell>
        </row>
        <row r="99">
          <cell r="H99">
            <v>44352</v>
          </cell>
        </row>
        <row r="100">
          <cell r="H100">
            <v>44353</v>
          </cell>
        </row>
        <row r="101">
          <cell r="H101">
            <v>44354</v>
          </cell>
        </row>
        <row r="102">
          <cell r="H102">
            <v>44355</v>
          </cell>
        </row>
        <row r="103">
          <cell r="H103">
            <v>44356</v>
          </cell>
        </row>
        <row r="104">
          <cell r="H104">
            <v>44357</v>
          </cell>
        </row>
        <row r="105">
          <cell r="H105">
            <v>44358</v>
          </cell>
        </row>
        <row r="106">
          <cell r="H106">
            <v>44359</v>
          </cell>
        </row>
        <row r="107">
          <cell r="H107">
            <v>44360</v>
          </cell>
        </row>
        <row r="108">
          <cell r="H108">
            <v>44361</v>
          </cell>
        </row>
        <row r="109">
          <cell r="H109">
            <v>44362</v>
          </cell>
        </row>
        <row r="110">
          <cell r="H110">
            <v>44363</v>
          </cell>
        </row>
        <row r="111">
          <cell r="H111">
            <v>44364</v>
          </cell>
        </row>
        <row r="112">
          <cell r="H112">
            <v>44365</v>
          </cell>
        </row>
        <row r="113">
          <cell r="H113">
            <v>44366</v>
          </cell>
        </row>
        <row r="114">
          <cell r="H114">
            <v>44367</v>
          </cell>
        </row>
        <row r="115">
          <cell r="H115">
            <v>44368</v>
          </cell>
        </row>
        <row r="116">
          <cell r="H116">
            <v>44369</v>
          </cell>
        </row>
        <row r="117">
          <cell r="H117">
            <v>44370</v>
          </cell>
        </row>
        <row r="118">
          <cell r="H118">
            <v>44371</v>
          </cell>
        </row>
        <row r="119">
          <cell r="H119">
            <v>44372</v>
          </cell>
        </row>
        <row r="120">
          <cell r="H120">
            <v>44373</v>
          </cell>
        </row>
        <row r="121">
          <cell r="H121">
            <v>44374</v>
          </cell>
        </row>
        <row r="122">
          <cell r="H122">
            <v>44375</v>
          </cell>
        </row>
        <row r="123">
          <cell r="H123">
            <v>44376</v>
          </cell>
        </row>
        <row r="124">
          <cell r="H124">
            <v>44377</v>
          </cell>
        </row>
        <row r="125">
          <cell r="H125">
            <v>44378</v>
          </cell>
        </row>
        <row r="126">
          <cell r="H126">
            <v>44379</v>
          </cell>
        </row>
        <row r="127">
          <cell r="H127">
            <v>44380</v>
          </cell>
        </row>
        <row r="128">
          <cell r="H128">
            <v>44381</v>
          </cell>
        </row>
        <row r="129">
          <cell r="H129">
            <v>44382</v>
          </cell>
        </row>
        <row r="130">
          <cell r="H130">
            <v>44383</v>
          </cell>
        </row>
        <row r="131">
          <cell r="H131">
            <v>44384</v>
          </cell>
        </row>
        <row r="132">
          <cell r="H132">
            <v>44385</v>
          </cell>
        </row>
        <row r="133">
          <cell r="H133">
            <v>44386</v>
          </cell>
        </row>
        <row r="134">
          <cell r="H134">
            <v>44387</v>
          </cell>
        </row>
        <row r="135">
          <cell r="H135">
            <v>44388</v>
          </cell>
        </row>
        <row r="136">
          <cell r="H136">
            <v>44389</v>
          </cell>
        </row>
        <row r="137">
          <cell r="H137">
            <v>44390</v>
          </cell>
        </row>
        <row r="138">
          <cell r="H138">
            <v>44391</v>
          </cell>
        </row>
        <row r="139">
          <cell r="H139">
            <v>44392</v>
          </cell>
        </row>
        <row r="140">
          <cell r="H140">
            <v>44393</v>
          </cell>
        </row>
        <row r="141">
          <cell r="H141">
            <v>44394</v>
          </cell>
        </row>
        <row r="142">
          <cell r="H142">
            <v>44395</v>
          </cell>
        </row>
        <row r="143">
          <cell r="H143">
            <v>44396</v>
          </cell>
        </row>
        <row r="144">
          <cell r="H144">
            <v>44397</v>
          </cell>
        </row>
        <row r="145">
          <cell r="H145">
            <v>44398</v>
          </cell>
        </row>
        <row r="146">
          <cell r="H146">
            <v>44399</v>
          </cell>
        </row>
        <row r="147">
          <cell r="H147">
            <v>44400</v>
          </cell>
        </row>
        <row r="148">
          <cell r="H148">
            <v>44401</v>
          </cell>
        </row>
        <row r="149">
          <cell r="H149">
            <v>44402</v>
          </cell>
        </row>
        <row r="150">
          <cell r="H150">
            <v>44403</v>
          </cell>
        </row>
        <row r="151">
          <cell r="H151">
            <v>44404</v>
          </cell>
        </row>
        <row r="152">
          <cell r="H152">
            <v>44405</v>
          </cell>
        </row>
        <row r="153">
          <cell r="H153">
            <v>44406</v>
          </cell>
        </row>
        <row r="154">
          <cell r="H154">
            <v>44407</v>
          </cell>
        </row>
        <row r="155">
          <cell r="H155">
            <v>44408</v>
          </cell>
        </row>
        <row r="156">
          <cell r="H156">
            <v>44409</v>
          </cell>
        </row>
        <row r="157">
          <cell r="H157">
            <v>44410</v>
          </cell>
        </row>
        <row r="158">
          <cell r="H158">
            <v>44411</v>
          </cell>
        </row>
        <row r="159">
          <cell r="H159">
            <v>44412</v>
          </cell>
        </row>
        <row r="160">
          <cell r="H160">
            <v>44413</v>
          </cell>
        </row>
        <row r="161">
          <cell r="H161">
            <v>44414</v>
          </cell>
        </row>
        <row r="162">
          <cell r="H162">
            <v>44415</v>
          </cell>
        </row>
        <row r="163">
          <cell r="H163">
            <v>44416</v>
          </cell>
        </row>
        <row r="164">
          <cell r="H164">
            <v>44417</v>
          </cell>
        </row>
        <row r="165">
          <cell r="H165">
            <v>44418</v>
          </cell>
        </row>
        <row r="166">
          <cell r="H166">
            <v>44419</v>
          </cell>
        </row>
        <row r="167">
          <cell r="H167">
            <v>44420</v>
          </cell>
        </row>
        <row r="168">
          <cell r="H168">
            <v>44421</v>
          </cell>
        </row>
        <row r="169">
          <cell r="H169">
            <v>44422</v>
          </cell>
        </row>
        <row r="170">
          <cell r="H170">
            <v>44423</v>
          </cell>
        </row>
        <row r="171">
          <cell r="H171">
            <v>44424</v>
          </cell>
        </row>
        <row r="172">
          <cell r="H172">
            <v>44425</v>
          </cell>
        </row>
        <row r="173">
          <cell r="H173">
            <v>44426</v>
          </cell>
        </row>
        <row r="174">
          <cell r="H174">
            <v>44427</v>
          </cell>
        </row>
        <row r="175">
          <cell r="H175">
            <v>44428</v>
          </cell>
        </row>
        <row r="176">
          <cell r="H176">
            <v>44429</v>
          </cell>
        </row>
        <row r="177">
          <cell r="H177">
            <v>44430</v>
          </cell>
        </row>
        <row r="178">
          <cell r="H178">
            <v>44431</v>
          </cell>
        </row>
        <row r="179">
          <cell r="H179">
            <v>44432</v>
          </cell>
        </row>
        <row r="180">
          <cell r="H180">
            <v>44433</v>
          </cell>
        </row>
        <row r="181">
          <cell r="H181">
            <v>44434</v>
          </cell>
        </row>
        <row r="182">
          <cell r="H182">
            <v>44435</v>
          </cell>
        </row>
        <row r="183">
          <cell r="H183">
            <v>44436</v>
          </cell>
        </row>
        <row r="184">
          <cell r="H184">
            <v>44437</v>
          </cell>
        </row>
        <row r="185">
          <cell r="H185">
            <v>44438</v>
          </cell>
        </row>
        <row r="186">
          <cell r="H186">
            <v>44439</v>
          </cell>
        </row>
        <row r="187">
          <cell r="H187">
            <v>44440</v>
          </cell>
        </row>
        <row r="188">
          <cell r="H188">
            <v>44441</v>
          </cell>
        </row>
        <row r="189">
          <cell r="H189">
            <v>44442</v>
          </cell>
        </row>
        <row r="190">
          <cell r="H190">
            <v>44443</v>
          </cell>
        </row>
        <row r="191">
          <cell r="H191">
            <v>44444</v>
          </cell>
        </row>
        <row r="192">
          <cell r="H192">
            <v>44445</v>
          </cell>
        </row>
        <row r="193">
          <cell r="H193">
            <v>44446</v>
          </cell>
        </row>
        <row r="194">
          <cell r="H194">
            <v>44447</v>
          </cell>
        </row>
        <row r="195">
          <cell r="H195">
            <v>44448</v>
          </cell>
        </row>
        <row r="196">
          <cell r="H196">
            <v>44449</v>
          </cell>
        </row>
        <row r="197">
          <cell r="H197">
            <v>44450</v>
          </cell>
        </row>
        <row r="198">
          <cell r="H198">
            <v>44451</v>
          </cell>
        </row>
        <row r="199">
          <cell r="H199">
            <v>44452</v>
          </cell>
        </row>
        <row r="200">
          <cell r="H200">
            <v>44453</v>
          </cell>
        </row>
        <row r="201">
          <cell r="H201">
            <v>44454</v>
          </cell>
        </row>
        <row r="202">
          <cell r="H202">
            <v>44455</v>
          </cell>
        </row>
        <row r="203">
          <cell r="H203">
            <v>44456</v>
          </cell>
        </row>
        <row r="204">
          <cell r="H204">
            <v>44457</v>
          </cell>
        </row>
        <row r="205">
          <cell r="H205">
            <v>44458</v>
          </cell>
        </row>
        <row r="206">
          <cell r="H206">
            <v>44459</v>
          </cell>
        </row>
        <row r="207">
          <cell r="H207">
            <v>44460</v>
          </cell>
        </row>
        <row r="208">
          <cell r="H208">
            <v>44461</v>
          </cell>
        </row>
        <row r="209">
          <cell r="H209">
            <v>44462</v>
          </cell>
        </row>
        <row r="210">
          <cell r="H210">
            <v>44463</v>
          </cell>
        </row>
        <row r="211">
          <cell r="H211">
            <v>44464</v>
          </cell>
        </row>
        <row r="212">
          <cell r="H212">
            <v>44465</v>
          </cell>
        </row>
        <row r="213">
          <cell r="H213">
            <v>44466</v>
          </cell>
        </row>
        <row r="214">
          <cell r="H214">
            <v>44467</v>
          </cell>
        </row>
        <row r="215">
          <cell r="H215">
            <v>44468</v>
          </cell>
        </row>
        <row r="216">
          <cell r="H216">
            <v>44469</v>
          </cell>
        </row>
        <row r="217">
          <cell r="H217">
            <v>44470</v>
          </cell>
        </row>
        <row r="218">
          <cell r="H218">
            <v>44471</v>
          </cell>
        </row>
        <row r="219">
          <cell r="H219">
            <v>44472</v>
          </cell>
        </row>
        <row r="220">
          <cell r="H220">
            <v>44473</v>
          </cell>
        </row>
        <row r="221">
          <cell r="H221">
            <v>44474</v>
          </cell>
        </row>
        <row r="222">
          <cell r="H222">
            <v>44475</v>
          </cell>
        </row>
        <row r="223">
          <cell r="H223">
            <v>44476</v>
          </cell>
        </row>
        <row r="224">
          <cell r="H224">
            <v>44477</v>
          </cell>
        </row>
        <row r="225">
          <cell r="H225">
            <v>44478</v>
          </cell>
        </row>
        <row r="226">
          <cell r="H226">
            <v>44479</v>
          </cell>
        </row>
        <row r="227">
          <cell r="H227">
            <v>44480</v>
          </cell>
        </row>
        <row r="228">
          <cell r="H228">
            <v>44481</v>
          </cell>
        </row>
        <row r="229">
          <cell r="H229">
            <v>44482</v>
          </cell>
        </row>
        <row r="230">
          <cell r="H230">
            <v>44483</v>
          </cell>
        </row>
        <row r="231">
          <cell r="H231">
            <v>44484</v>
          </cell>
        </row>
        <row r="232">
          <cell r="H232">
            <v>44485</v>
          </cell>
        </row>
        <row r="233">
          <cell r="H233">
            <v>44486</v>
          </cell>
        </row>
        <row r="234">
          <cell r="H234">
            <v>44487</v>
          </cell>
        </row>
        <row r="235">
          <cell r="H235">
            <v>44488</v>
          </cell>
        </row>
        <row r="236">
          <cell r="H236">
            <v>44489</v>
          </cell>
        </row>
        <row r="237">
          <cell r="H237">
            <v>44490</v>
          </cell>
        </row>
        <row r="238">
          <cell r="H238">
            <v>44491</v>
          </cell>
        </row>
        <row r="239">
          <cell r="H239">
            <v>44492</v>
          </cell>
        </row>
        <row r="240">
          <cell r="H240">
            <v>44493</v>
          </cell>
        </row>
        <row r="241">
          <cell r="H241">
            <v>44494</v>
          </cell>
        </row>
        <row r="242">
          <cell r="H242">
            <v>44495</v>
          </cell>
        </row>
        <row r="243">
          <cell r="H243">
            <v>44496</v>
          </cell>
        </row>
        <row r="244">
          <cell r="H244">
            <v>44497</v>
          </cell>
        </row>
        <row r="245">
          <cell r="H245">
            <v>44498</v>
          </cell>
        </row>
        <row r="246">
          <cell r="H246">
            <v>44499</v>
          </cell>
        </row>
        <row r="247">
          <cell r="H247">
            <v>44500</v>
          </cell>
        </row>
        <row r="248">
          <cell r="H248">
            <v>44501</v>
          </cell>
        </row>
        <row r="249">
          <cell r="H249">
            <v>44502</v>
          </cell>
        </row>
        <row r="250">
          <cell r="H250">
            <v>44503</v>
          </cell>
        </row>
        <row r="251">
          <cell r="H251">
            <v>44504</v>
          </cell>
        </row>
        <row r="252">
          <cell r="H252">
            <v>44505</v>
          </cell>
        </row>
        <row r="253">
          <cell r="H253">
            <v>44506</v>
          </cell>
        </row>
        <row r="254">
          <cell r="H254">
            <v>44507</v>
          </cell>
        </row>
        <row r="255">
          <cell r="H255">
            <v>44508</v>
          </cell>
        </row>
        <row r="256">
          <cell r="H256">
            <v>44509</v>
          </cell>
        </row>
        <row r="257">
          <cell r="H257">
            <v>44510</v>
          </cell>
        </row>
        <row r="258">
          <cell r="H258">
            <v>44511</v>
          </cell>
        </row>
        <row r="259">
          <cell r="H259">
            <v>44512</v>
          </cell>
        </row>
        <row r="260">
          <cell r="H260">
            <v>44513</v>
          </cell>
        </row>
        <row r="261">
          <cell r="H261">
            <v>44514</v>
          </cell>
        </row>
        <row r="262">
          <cell r="H262">
            <v>44515</v>
          </cell>
        </row>
        <row r="263">
          <cell r="H263">
            <v>44516</v>
          </cell>
        </row>
        <row r="264">
          <cell r="H264">
            <v>44517</v>
          </cell>
        </row>
        <row r="265">
          <cell r="H265">
            <v>44518</v>
          </cell>
        </row>
        <row r="266">
          <cell r="H266">
            <v>44519</v>
          </cell>
        </row>
        <row r="267">
          <cell r="H267">
            <v>44520</v>
          </cell>
        </row>
        <row r="268">
          <cell r="H268">
            <v>44521</v>
          </cell>
        </row>
        <row r="269">
          <cell r="H269">
            <v>44522</v>
          </cell>
        </row>
        <row r="270">
          <cell r="H270">
            <v>44523</v>
          </cell>
        </row>
        <row r="271">
          <cell r="H271">
            <v>44524</v>
          </cell>
        </row>
        <row r="272">
          <cell r="H272">
            <v>44525</v>
          </cell>
        </row>
        <row r="273">
          <cell r="H273">
            <v>44526</v>
          </cell>
        </row>
        <row r="274">
          <cell r="H274">
            <v>44527</v>
          </cell>
        </row>
        <row r="275">
          <cell r="H275">
            <v>44528</v>
          </cell>
        </row>
        <row r="276">
          <cell r="H276">
            <v>44529</v>
          </cell>
        </row>
        <row r="277">
          <cell r="H277">
            <v>44530</v>
          </cell>
        </row>
        <row r="278">
          <cell r="H278">
            <v>44531</v>
          </cell>
        </row>
        <row r="279">
          <cell r="H279">
            <v>44532</v>
          </cell>
        </row>
        <row r="280">
          <cell r="H280">
            <v>44533</v>
          </cell>
        </row>
        <row r="281">
          <cell r="H281">
            <v>44534</v>
          </cell>
        </row>
        <row r="282">
          <cell r="H282">
            <v>44535</v>
          </cell>
        </row>
        <row r="283">
          <cell r="H283">
            <v>44536</v>
          </cell>
        </row>
        <row r="284">
          <cell r="H284">
            <v>44537</v>
          </cell>
        </row>
        <row r="285">
          <cell r="H285">
            <v>44538</v>
          </cell>
        </row>
        <row r="286">
          <cell r="H286">
            <v>44539</v>
          </cell>
        </row>
        <row r="287">
          <cell r="H287">
            <v>44540</v>
          </cell>
        </row>
        <row r="288">
          <cell r="H288">
            <v>44541</v>
          </cell>
        </row>
        <row r="289">
          <cell r="H289">
            <v>44542</v>
          </cell>
        </row>
        <row r="290">
          <cell r="H290">
            <v>44543</v>
          </cell>
        </row>
        <row r="291">
          <cell r="H291">
            <v>44544</v>
          </cell>
        </row>
        <row r="292">
          <cell r="H292">
            <v>44545</v>
          </cell>
        </row>
        <row r="293">
          <cell r="H293">
            <v>44546</v>
          </cell>
        </row>
        <row r="294">
          <cell r="H294">
            <v>44547</v>
          </cell>
        </row>
        <row r="295">
          <cell r="H295">
            <v>44548</v>
          </cell>
        </row>
        <row r="296">
          <cell r="H296">
            <v>44549</v>
          </cell>
        </row>
        <row r="297">
          <cell r="H297">
            <v>44550</v>
          </cell>
        </row>
        <row r="298">
          <cell r="H298">
            <v>44551</v>
          </cell>
        </row>
        <row r="299">
          <cell r="H299">
            <v>44552</v>
          </cell>
        </row>
        <row r="300">
          <cell r="H300">
            <v>44553</v>
          </cell>
        </row>
        <row r="301">
          <cell r="H301">
            <v>44554</v>
          </cell>
        </row>
        <row r="302">
          <cell r="H302">
            <v>44555</v>
          </cell>
        </row>
        <row r="303">
          <cell r="H303">
            <v>44556</v>
          </cell>
        </row>
        <row r="304">
          <cell r="H304">
            <v>44557</v>
          </cell>
        </row>
        <row r="305">
          <cell r="H305">
            <v>44558</v>
          </cell>
        </row>
        <row r="306">
          <cell r="H306">
            <v>44559</v>
          </cell>
        </row>
        <row r="307">
          <cell r="H307">
            <v>44560</v>
          </cell>
        </row>
        <row r="308">
          <cell r="H308">
            <v>44561</v>
          </cell>
        </row>
        <row r="309">
          <cell r="H309">
            <v>44562</v>
          </cell>
        </row>
        <row r="310">
          <cell r="H310">
            <v>44563</v>
          </cell>
        </row>
        <row r="311">
          <cell r="H311">
            <v>44564</v>
          </cell>
        </row>
        <row r="312">
          <cell r="H312">
            <v>44565</v>
          </cell>
        </row>
        <row r="313">
          <cell r="H313">
            <v>44566</v>
          </cell>
        </row>
        <row r="314">
          <cell r="H314">
            <v>44567</v>
          </cell>
        </row>
        <row r="315">
          <cell r="H315">
            <v>44568</v>
          </cell>
        </row>
        <row r="316">
          <cell r="H316">
            <v>44569</v>
          </cell>
        </row>
        <row r="317">
          <cell r="H317">
            <v>44570</v>
          </cell>
        </row>
        <row r="318">
          <cell r="H318">
            <v>44571</v>
          </cell>
        </row>
        <row r="319">
          <cell r="H319">
            <v>44572</v>
          </cell>
        </row>
        <row r="320">
          <cell r="H320">
            <v>44573</v>
          </cell>
        </row>
        <row r="321">
          <cell r="H321">
            <v>44574</v>
          </cell>
        </row>
        <row r="322">
          <cell r="H322">
            <v>44575</v>
          </cell>
        </row>
        <row r="323">
          <cell r="H323">
            <v>44576</v>
          </cell>
        </row>
        <row r="324">
          <cell r="H324">
            <v>44577</v>
          </cell>
        </row>
        <row r="325">
          <cell r="H325">
            <v>44578</v>
          </cell>
        </row>
        <row r="326">
          <cell r="H326">
            <v>44579</v>
          </cell>
        </row>
        <row r="327">
          <cell r="H327">
            <v>44580</v>
          </cell>
        </row>
        <row r="328">
          <cell r="H328">
            <v>44581</v>
          </cell>
        </row>
        <row r="329">
          <cell r="H329">
            <v>44582</v>
          </cell>
        </row>
        <row r="330">
          <cell r="H330">
            <v>44583</v>
          </cell>
        </row>
        <row r="331">
          <cell r="H331">
            <v>44584</v>
          </cell>
        </row>
        <row r="332">
          <cell r="H332">
            <v>44585</v>
          </cell>
        </row>
        <row r="333">
          <cell r="H333">
            <v>44586</v>
          </cell>
        </row>
        <row r="334">
          <cell r="H334">
            <v>44587</v>
          </cell>
        </row>
        <row r="335">
          <cell r="H335">
            <v>44588</v>
          </cell>
        </row>
        <row r="336">
          <cell r="H336">
            <v>44589</v>
          </cell>
        </row>
        <row r="337">
          <cell r="H337">
            <v>44590</v>
          </cell>
        </row>
        <row r="338">
          <cell r="H338">
            <v>44591</v>
          </cell>
        </row>
        <row r="339">
          <cell r="H339">
            <v>44592</v>
          </cell>
        </row>
        <row r="340">
          <cell r="H340">
            <v>44593</v>
          </cell>
        </row>
        <row r="341">
          <cell r="H341">
            <v>44594</v>
          </cell>
        </row>
        <row r="342">
          <cell r="H342">
            <v>44595</v>
          </cell>
        </row>
        <row r="343">
          <cell r="H343">
            <v>44596</v>
          </cell>
        </row>
        <row r="344">
          <cell r="H344">
            <v>44597</v>
          </cell>
        </row>
        <row r="345">
          <cell r="H345">
            <v>44598</v>
          </cell>
        </row>
        <row r="346">
          <cell r="H346">
            <v>44599</v>
          </cell>
        </row>
        <row r="347">
          <cell r="H347">
            <v>44600</v>
          </cell>
        </row>
        <row r="348">
          <cell r="H348">
            <v>44601</v>
          </cell>
        </row>
        <row r="349">
          <cell r="H349">
            <v>44602</v>
          </cell>
        </row>
        <row r="350">
          <cell r="H350">
            <v>44603</v>
          </cell>
        </row>
        <row r="351">
          <cell r="H351">
            <v>44604</v>
          </cell>
        </row>
        <row r="352">
          <cell r="H352">
            <v>44605</v>
          </cell>
        </row>
        <row r="353">
          <cell r="H353">
            <v>44606</v>
          </cell>
        </row>
        <row r="354">
          <cell r="H354">
            <v>44607</v>
          </cell>
        </row>
        <row r="355">
          <cell r="H355">
            <v>44608</v>
          </cell>
        </row>
        <row r="356">
          <cell r="H356">
            <v>44609</v>
          </cell>
        </row>
        <row r="357">
          <cell r="H357">
            <v>44610</v>
          </cell>
        </row>
        <row r="358">
          <cell r="H358">
            <v>44611</v>
          </cell>
        </row>
        <row r="359">
          <cell r="H359">
            <v>44612</v>
          </cell>
        </row>
        <row r="360">
          <cell r="H360">
            <v>44613</v>
          </cell>
        </row>
        <row r="361">
          <cell r="H361">
            <v>44614</v>
          </cell>
        </row>
        <row r="362">
          <cell r="H362">
            <v>44615</v>
          </cell>
        </row>
        <row r="363">
          <cell r="H363">
            <v>44616</v>
          </cell>
        </row>
        <row r="364">
          <cell r="H364">
            <v>44617</v>
          </cell>
        </row>
        <row r="365">
          <cell r="H365">
            <v>44618</v>
          </cell>
        </row>
        <row r="366">
          <cell r="H366">
            <v>44619</v>
          </cell>
        </row>
        <row r="367">
          <cell r="H367">
            <v>44620</v>
          </cell>
        </row>
        <row r="368">
          <cell r="H368">
            <v>44621</v>
          </cell>
        </row>
        <row r="369">
          <cell r="H369">
            <v>44622</v>
          </cell>
        </row>
        <row r="370">
          <cell r="H370">
            <v>44623</v>
          </cell>
        </row>
        <row r="371">
          <cell r="H371">
            <v>44624</v>
          </cell>
        </row>
        <row r="372">
          <cell r="H372">
            <v>44625</v>
          </cell>
        </row>
        <row r="373">
          <cell r="H373">
            <v>44626</v>
          </cell>
        </row>
        <row r="374">
          <cell r="H374">
            <v>44627</v>
          </cell>
        </row>
        <row r="375">
          <cell r="H375">
            <v>44628</v>
          </cell>
        </row>
        <row r="376">
          <cell r="H376">
            <v>44629</v>
          </cell>
        </row>
        <row r="377">
          <cell r="H377">
            <v>44630</v>
          </cell>
        </row>
        <row r="378">
          <cell r="H378">
            <v>44631</v>
          </cell>
        </row>
        <row r="379">
          <cell r="H379">
            <v>44632</v>
          </cell>
        </row>
        <row r="380">
          <cell r="H380">
            <v>44633</v>
          </cell>
        </row>
        <row r="381">
          <cell r="H381">
            <v>44634</v>
          </cell>
        </row>
        <row r="382">
          <cell r="H382">
            <v>44635</v>
          </cell>
        </row>
        <row r="383">
          <cell r="H383">
            <v>44636</v>
          </cell>
        </row>
        <row r="384">
          <cell r="H384">
            <v>44637</v>
          </cell>
        </row>
        <row r="385">
          <cell r="H385">
            <v>44638</v>
          </cell>
        </row>
        <row r="386">
          <cell r="H386">
            <v>44639</v>
          </cell>
        </row>
        <row r="387">
          <cell r="H387">
            <v>44640</v>
          </cell>
        </row>
        <row r="388">
          <cell r="H388">
            <v>44641</v>
          </cell>
        </row>
        <row r="389">
          <cell r="H389">
            <v>44642</v>
          </cell>
        </row>
        <row r="390">
          <cell r="H390">
            <v>44643</v>
          </cell>
        </row>
        <row r="391">
          <cell r="H391">
            <v>44644</v>
          </cell>
        </row>
        <row r="392">
          <cell r="H392">
            <v>44645</v>
          </cell>
        </row>
        <row r="393">
          <cell r="H393">
            <v>44646</v>
          </cell>
        </row>
        <row r="394">
          <cell r="H394">
            <v>44647</v>
          </cell>
        </row>
        <row r="395">
          <cell r="H395">
            <v>44648</v>
          </cell>
        </row>
        <row r="396">
          <cell r="H396">
            <v>44649</v>
          </cell>
        </row>
        <row r="397">
          <cell r="H397">
            <v>44650</v>
          </cell>
        </row>
        <row r="398">
          <cell r="H398">
            <v>44651</v>
          </cell>
        </row>
        <row r="399">
          <cell r="H399">
            <v>44652</v>
          </cell>
        </row>
        <row r="400">
          <cell r="H400">
            <v>44653</v>
          </cell>
        </row>
        <row r="401">
          <cell r="H401">
            <v>44654</v>
          </cell>
        </row>
        <row r="402">
          <cell r="H402">
            <v>44655</v>
          </cell>
        </row>
        <row r="403">
          <cell r="H403">
            <v>44656</v>
          </cell>
        </row>
        <row r="404">
          <cell r="H404">
            <v>44657</v>
          </cell>
        </row>
        <row r="405">
          <cell r="H405">
            <v>44658</v>
          </cell>
        </row>
        <row r="406">
          <cell r="H406">
            <v>44659</v>
          </cell>
        </row>
        <row r="407">
          <cell r="H407">
            <v>44660</v>
          </cell>
        </row>
        <row r="408">
          <cell r="H408">
            <v>44661</v>
          </cell>
        </row>
        <row r="409">
          <cell r="H409">
            <v>44662</v>
          </cell>
        </row>
        <row r="410">
          <cell r="H410">
            <v>44663</v>
          </cell>
        </row>
        <row r="411">
          <cell r="H411">
            <v>44664</v>
          </cell>
        </row>
        <row r="412">
          <cell r="H412">
            <v>44665</v>
          </cell>
        </row>
        <row r="413">
          <cell r="H413">
            <v>44666</v>
          </cell>
        </row>
        <row r="414">
          <cell r="H414">
            <v>44667</v>
          </cell>
        </row>
        <row r="415">
          <cell r="H415">
            <v>44668</v>
          </cell>
        </row>
        <row r="416">
          <cell r="H416">
            <v>44669</v>
          </cell>
        </row>
        <row r="417">
          <cell r="H417">
            <v>44670</v>
          </cell>
        </row>
        <row r="418">
          <cell r="H418">
            <v>44671</v>
          </cell>
        </row>
        <row r="419">
          <cell r="H419">
            <v>44672</v>
          </cell>
        </row>
        <row r="420">
          <cell r="H420">
            <v>44673</v>
          </cell>
        </row>
        <row r="421">
          <cell r="H421">
            <v>44674</v>
          </cell>
        </row>
        <row r="422">
          <cell r="H422">
            <v>44675</v>
          </cell>
        </row>
        <row r="423">
          <cell r="H423">
            <v>44676</v>
          </cell>
        </row>
        <row r="424">
          <cell r="H424">
            <v>44677</v>
          </cell>
        </row>
        <row r="425">
          <cell r="H425">
            <v>44678</v>
          </cell>
        </row>
        <row r="426">
          <cell r="H426">
            <v>44679</v>
          </cell>
        </row>
        <row r="427">
          <cell r="H427">
            <v>44680</v>
          </cell>
        </row>
        <row r="428">
          <cell r="H428">
            <v>44681</v>
          </cell>
        </row>
        <row r="429">
          <cell r="H429">
            <v>44682</v>
          </cell>
        </row>
        <row r="430">
          <cell r="H430">
            <v>44683</v>
          </cell>
        </row>
        <row r="431">
          <cell r="H431">
            <v>44684</v>
          </cell>
        </row>
        <row r="432">
          <cell r="H432">
            <v>44685</v>
          </cell>
        </row>
        <row r="433">
          <cell r="H433">
            <v>44686</v>
          </cell>
        </row>
        <row r="434">
          <cell r="H434">
            <v>44687</v>
          </cell>
        </row>
        <row r="435">
          <cell r="H435">
            <v>44688</v>
          </cell>
        </row>
        <row r="436">
          <cell r="H436">
            <v>44689</v>
          </cell>
        </row>
        <row r="437">
          <cell r="H437">
            <v>44690</v>
          </cell>
        </row>
        <row r="438">
          <cell r="H438">
            <v>44691</v>
          </cell>
        </row>
        <row r="439">
          <cell r="H439">
            <v>44692</v>
          </cell>
        </row>
        <row r="440">
          <cell r="H440">
            <v>44693</v>
          </cell>
        </row>
        <row r="441">
          <cell r="H441">
            <v>44694</v>
          </cell>
        </row>
        <row r="442">
          <cell r="H442">
            <v>44695</v>
          </cell>
        </row>
        <row r="443">
          <cell r="H443">
            <v>44696</v>
          </cell>
        </row>
        <row r="444">
          <cell r="H444">
            <v>44697</v>
          </cell>
        </row>
        <row r="445">
          <cell r="H445">
            <v>44698</v>
          </cell>
        </row>
        <row r="446">
          <cell r="H446">
            <v>44699</v>
          </cell>
        </row>
        <row r="447">
          <cell r="H447">
            <v>44700</v>
          </cell>
        </row>
        <row r="448">
          <cell r="H448">
            <v>44701</v>
          </cell>
        </row>
        <row r="449">
          <cell r="H449">
            <v>44702</v>
          </cell>
        </row>
        <row r="450">
          <cell r="H450">
            <v>44703</v>
          </cell>
        </row>
        <row r="451">
          <cell r="H451">
            <v>44704</v>
          </cell>
        </row>
        <row r="452">
          <cell r="H452">
            <v>44705</v>
          </cell>
        </row>
        <row r="453">
          <cell r="H453">
            <v>44706</v>
          </cell>
        </row>
        <row r="454">
          <cell r="H454">
            <v>44707</v>
          </cell>
        </row>
        <row r="455">
          <cell r="H455">
            <v>44708</v>
          </cell>
        </row>
        <row r="456">
          <cell r="H456">
            <v>44709</v>
          </cell>
        </row>
        <row r="457">
          <cell r="H457">
            <v>44710</v>
          </cell>
        </row>
        <row r="458">
          <cell r="H458">
            <v>44711</v>
          </cell>
        </row>
        <row r="459">
          <cell r="H459">
            <v>44712</v>
          </cell>
        </row>
        <row r="460">
          <cell r="H460">
            <v>44713</v>
          </cell>
        </row>
        <row r="461">
          <cell r="H461">
            <v>44714</v>
          </cell>
        </row>
        <row r="462">
          <cell r="H462">
            <v>44715</v>
          </cell>
        </row>
        <row r="463">
          <cell r="H463">
            <v>44716</v>
          </cell>
        </row>
        <row r="464">
          <cell r="H464">
            <v>44717</v>
          </cell>
        </row>
        <row r="465">
          <cell r="H465">
            <v>44718</v>
          </cell>
        </row>
        <row r="466">
          <cell r="H466">
            <v>44719</v>
          </cell>
        </row>
        <row r="467">
          <cell r="H467">
            <v>44720</v>
          </cell>
        </row>
        <row r="468">
          <cell r="H468">
            <v>44721</v>
          </cell>
        </row>
        <row r="469">
          <cell r="H469">
            <v>44722</v>
          </cell>
        </row>
        <row r="470">
          <cell r="H470">
            <v>44723</v>
          </cell>
        </row>
        <row r="471">
          <cell r="H471">
            <v>44724</v>
          </cell>
        </row>
        <row r="472">
          <cell r="H472">
            <v>44725</v>
          </cell>
        </row>
        <row r="473">
          <cell r="H473">
            <v>44726</v>
          </cell>
        </row>
        <row r="474">
          <cell r="H474">
            <v>44727</v>
          </cell>
        </row>
        <row r="475">
          <cell r="H475">
            <v>44728</v>
          </cell>
        </row>
        <row r="476">
          <cell r="H476">
            <v>44729</v>
          </cell>
        </row>
        <row r="477">
          <cell r="H477">
            <v>44730</v>
          </cell>
        </row>
        <row r="478">
          <cell r="H478">
            <v>44731</v>
          </cell>
        </row>
        <row r="479">
          <cell r="H479">
            <v>44732</v>
          </cell>
        </row>
        <row r="480">
          <cell r="H480">
            <v>44733</v>
          </cell>
        </row>
        <row r="481">
          <cell r="H481">
            <v>44734</v>
          </cell>
        </row>
        <row r="482">
          <cell r="H482">
            <v>44735</v>
          </cell>
        </row>
        <row r="483">
          <cell r="H483">
            <v>44736</v>
          </cell>
        </row>
        <row r="484">
          <cell r="H484">
            <v>44737</v>
          </cell>
        </row>
        <row r="485">
          <cell r="H485">
            <v>44738</v>
          </cell>
        </row>
        <row r="486">
          <cell r="H486">
            <v>44739</v>
          </cell>
        </row>
        <row r="487">
          <cell r="H487">
            <v>44740</v>
          </cell>
        </row>
        <row r="488">
          <cell r="H488">
            <v>44741</v>
          </cell>
        </row>
        <row r="489">
          <cell r="H489">
            <v>44742</v>
          </cell>
        </row>
        <row r="490">
          <cell r="H490">
            <v>44743</v>
          </cell>
        </row>
        <row r="491">
          <cell r="H491">
            <v>44744</v>
          </cell>
        </row>
        <row r="492">
          <cell r="H492">
            <v>44745</v>
          </cell>
        </row>
        <row r="493">
          <cell r="H493">
            <v>44746</v>
          </cell>
        </row>
        <row r="494">
          <cell r="H494">
            <v>44747</v>
          </cell>
        </row>
        <row r="495">
          <cell r="H495">
            <v>44748</v>
          </cell>
        </row>
        <row r="496">
          <cell r="H496">
            <v>44749</v>
          </cell>
        </row>
        <row r="497">
          <cell r="H497">
            <v>44750</v>
          </cell>
        </row>
        <row r="498">
          <cell r="H498">
            <v>44751</v>
          </cell>
        </row>
        <row r="499">
          <cell r="H499">
            <v>44752</v>
          </cell>
        </row>
        <row r="500">
          <cell r="H500">
            <v>44753</v>
          </cell>
        </row>
        <row r="501">
          <cell r="H501">
            <v>44754</v>
          </cell>
        </row>
        <row r="502">
          <cell r="H502">
            <v>44755</v>
          </cell>
        </row>
        <row r="503">
          <cell r="H503">
            <v>44756</v>
          </cell>
        </row>
        <row r="504">
          <cell r="H504">
            <v>44757</v>
          </cell>
        </row>
        <row r="505">
          <cell r="H505">
            <v>44758</v>
          </cell>
        </row>
        <row r="506">
          <cell r="H506">
            <v>44759</v>
          </cell>
        </row>
        <row r="507">
          <cell r="H507">
            <v>44760</v>
          </cell>
        </row>
        <row r="508">
          <cell r="H508">
            <v>44761</v>
          </cell>
        </row>
        <row r="509">
          <cell r="H509">
            <v>44762</v>
          </cell>
        </row>
        <row r="510">
          <cell r="H510">
            <v>44763</v>
          </cell>
        </row>
        <row r="511">
          <cell r="H511">
            <v>44764</v>
          </cell>
        </row>
        <row r="512">
          <cell r="H512">
            <v>44765</v>
          </cell>
        </row>
        <row r="513">
          <cell r="H513">
            <v>44766</v>
          </cell>
        </row>
        <row r="514">
          <cell r="H514">
            <v>44767</v>
          </cell>
        </row>
        <row r="515">
          <cell r="H515">
            <v>44768</v>
          </cell>
        </row>
        <row r="516">
          <cell r="H516">
            <v>44769</v>
          </cell>
        </row>
        <row r="517">
          <cell r="H517">
            <v>44770</v>
          </cell>
        </row>
        <row r="518">
          <cell r="H518">
            <v>44771</v>
          </cell>
        </row>
        <row r="519">
          <cell r="H519">
            <v>44772</v>
          </cell>
        </row>
        <row r="520">
          <cell r="H520">
            <v>44773</v>
          </cell>
        </row>
        <row r="521">
          <cell r="H521">
            <v>44774</v>
          </cell>
        </row>
        <row r="522">
          <cell r="H522">
            <v>44775</v>
          </cell>
        </row>
        <row r="523">
          <cell r="H523">
            <v>44776</v>
          </cell>
        </row>
        <row r="524">
          <cell r="H524">
            <v>44777</v>
          </cell>
        </row>
        <row r="525">
          <cell r="H525">
            <v>44778</v>
          </cell>
        </row>
        <row r="526">
          <cell r="H526">
            <v>44779</v>
          </cell>
        </row>
        <row r="527">
          <cell r="H527">
            <v>44780</v>
          </cell>
        </row>
        <row r="528">
          <cell r="H528">
            <v>44781</v>
          </cell>
        </row>
        <row r="529">
          <cell r="H529">
            <v>44782</v>
          </cell>
        </row>
        <row r="530">
          <cell r="H530">
            <v>44783</v>
          </cell>
        </row>
        <row r="531">
          <cell r="H531">
            <v>44784</v>
          </cell>
        </row>
        <row r="532">
          <cell r="H532">
            <v>44785</v>
          </cell>
        </row>
        <row r="533">
          <cell r="H533">
            <v>44786</v>
          </cell>
        </row>
        <row r="534">
          <cell r="H534">
            <v>44787</v>
          </cell>
        </row>
        <row r="535">
          <cell r="H535">
            <v>44788</v>
          </cell>
        </row>
        <row r="536">
          <cell r="H536">
            <v>44789</v>
          </cell>
        </row>
        <row r="537">
          <cell r="H537">
            <v>44790</v>
          </cell>
        </row>
        <row r="538">
          <cell r="H538">
            <v>44791</v>
          </cell>
        </row>
        <row r="539">
          <cell r="H539">
            <v>44792</v>
          </cell>
        </row>
        <row r="540">
          <cell r="H540">
            <v>44793</v>
          </cell>
        </row>
        <row r="541">
          <cell r="H541">
            <v>44794</v>
          </cell>
        </row>
        <row r="542">
          <cell r="H542">
            <v>44795</v>
          </cell>
        </row>
        <row r="543">
          <cell r="H543">
            <v>44796</v>
          </cell>
        </row>
        <row r="544">
          <cell r="H544">
            <v>44797</v>
          </cell>
        </row>
        <row r="545">
          <cell r="H545">
            <v>44798</v>
          </cell>
        </row>
        <row r="546">
          <cell r="H546">
            <v>44799</v>
          </cell>
        </row>
        <row r="547">
          <cell r="H547">
            <v>44800</v>
          </cell>
        </row>
        <row r="548">
          <cell r="H548">
            <v>44801</v>
          </cell>
        </row>
        <row r="549">
          <cell r="H549">
            <v>44802</v>
          </cell>
        </row>
        <row r="550">
          <cell r="H550">
            <v>44803</v>
          </cell>
        </row>
        <row r="551">
          <cell r="H551">
            <v>44804</v>
          </cell>
        </row>
        <row r="552">
          <cell r="H552">
            <v>44805</v>
          </cell>
        </row>
        <row r="553">
          <cell r="H553">
            <v>44806</v>
          </cell>
        </row>
        <row r="554">
          <cell r="H554">
            <v>44807</v>
          </cell>
        </row>
        <row r="555">
          <cell r="H555">
            <v>44808</v>
          </cell>
        </row>
        <row r="556">
          <cell r="H556">
            <v>44809</v>
          </cell>
        </row>
        <row r="557">
          <cell r="H557">
            <v>44810</v>
          </cell>
        </row>
        <row r="558">
          <cell r="H558">
            <v>44811</v>
          </cell>
        </row>
        <row r="559">
          <cell r="H559">
            <v>44812</v>
          </cell>
        </row>
        <row r="560">
          <cell r="H560">
            <v>44813</v>
          </cell>
        </row>
        <row r="561">
          <cell r="H561">
            <v>44814</v>
          </cell>
        </row>
        <row r="562">
          <cell r="H562">
            <v>44815</v>
          </cell>
        </row>
        <row r="563">
          <cell r="H563">
            <v>44816</v>
          </cell>
        </row>
        <row r="564">
          <cell r="H564">
            <v>44817</v>
          </cell>
        </row>
        <row r="565">
          <cell r="H565">
            <v>44818</v>
          </cell>
        </row>
        <row r="566">
          <cell r="H566">
            <v>44819</v>
          </cell>
        </row>
        <row r="567">
          <cell r="H567">
            <v>44820</v>
          </cell>
        </row>
        <row r="568">
          <cell r="H568">
            <v>44821</v>
          </cell>
        </row>
        <row r="569">
          <cell r="H569">
            <v>44822</v>
          </cell>
        </row>
        <row r="570">
          <cell r="H570">
            <v>44823</v>
          </cell>
        </row>
        <row r="571">
          <cell r="H571">
            <v>44824</v>
          </cell>
        </row>
        <row r="572">
          <cell r="H572">
            <v>44825</v>
          </cell>
        </row>
        <row r="573">
          <cell r="H573">
            <v>44826</v>
          </cell>
        </row>
        <row r="574">
          <cell r="H574">
            <v>44827</v>
          </cell>
        </row>
        <row r="575">
          <cell r="H575">
            <v>44828</v>
          </cell>
        </row>
        <row r="576">
          <cell r="H576">
            <v>44829</v>
          </cell>
        </row>
        <row r="577">
          <cell r="H577">
            <v>44830</v>
          </cell>
        </row>
        <row r="578">
          <cell r="H578">
            <v>44831</v>
          </cell>
        </row>
        <row r="579">
          <cell r="H579">
            <v>44832</v>
          </cell>
        </row>
        <row r="580">
          <cell r="H580">
            <v>44833</v>
          </cell>
        </row>
        <row r="581">
          <cell r="H581">
            <v>44834</v>
          </cell>
        </row>
        <row r="582">
          <cell r="H582">
            <v>44835</v>
          </cell>
        </row>
        <row r="583">
          <cell r="H583">
            <v>44836</v>
          </cell>
        </row>
        <row r="584">
          <cell r="H584">
            <v>44837</v>
          </cell>
        </row>
        <row r="585">
          <cell r="H585">
            <v>44838</v>
          </cell>
        </row>
        <row r="586">
          <cell r="H586">
            <v>44839</v>
          </cell>
        </row>
        <row r="587">
          <cell r="H587">
            <v>44840</v>
          </cell>
        </row>
        <row r="588">
          <cell r="H588">
            <v>44841</v>
          </cell>
        </row>
        <row r="589">
          <cell r="H589">
            <v>44842</v>
          </cell>
        </row>
        <row r="590">
          <cell r="H590">
            <v>44843</v>
          </cell>
        </row>
        <row r="591">
          <cell r="H591">
            <v>44844</v>
          </cell>
        </row>
        <row r="592">
          <cell r="H592">
            <v>44845</v>
          </cell>
        </row>
        <row r="593">
          <cell r="H593">
            <v>44846</v>
          </cell>
        </row>
        <row r="594">
          <cell r="H594">
            <v>44847</v>
          </cell>
        </row>
        <row r="595">
          <cell r="H595">
            <v>44848</v>
          </cell>
        </row>
        <row r="596">
          <cell r="H596">
            <v>44849</v>
          </cell>
        </row>
        <row r="597">
          <cell r="H597">
            <v>44850</v>
          </cell>
        </row>
        <row r="598">
          <cell r="H598">
            <v>44851</v>
          </cell>
        </row>
        <row r="599">
          <cell r="H599">
            <v>44852</v>
          </cell>
        </row>
        <row r="600">
          <cell r="H600">
            <v>44853</v>
          </cell>
        </row>
        <row r="601">
          <cell r="H601">
            <v>44854</v>
          </cell>
        </row>
        <row r="602">
          <cell r="H602">
            <v>44855</v>
          </cell>
        </row>
        <row r="603">
          <cell r="H603">
            <v>44856</v>
          </cell>
        </row>
        <row r="604">
          <cell r="H604">
            <v>44857</v>
          </cell>
        </row>
        <row r="605">
          <cell r="H605">
            <v>44858</v>
          </cell>
        </row>
        <row r="606">
          <cell r="H606">
            <v>44859</v>
          </cell>
        </row>
        <row r="607">
          <cell r="H607">
            <v>44860</v>
          </cell>
        </row>
        <row r="608">
          <cell r="H608">
            <v>44861</v>
          </cell>
        </row>
        <row r="609">
          <cell r="H609">
            <v>44862</v>
          </cell>
        </row>
        <row r="610">
          <cell r="H610">
            <v>44863</v>
          </cell>
        </row>
        <row r="611">
          <cell r="H611">
            <v>44864</v>
          </cell>
        </row>
        <row r="612">
          <cell r="H612">
            <v>44865</v>
          </cell>
        </row>
        <row r="613">
          <cell r="H613">
            <v>44866</v>
          </cell>
        </row>
        <row r="614">
          <cell r="H614">
            <v>44867</v>
          </cell>
        </row>
        <row r="615">
          <cell r="H615">
            <v>44868</v>
          </cell>
        </row>
        <row r="616">
          <cell r="H616">
            <v>44869</v>
          </cell>
        </row>
        <row r="617">
          <cell r="H617">
            <v>44870</v>
          </cell>
        </row>
        <row r="618">
          <cell r="H618">
            <v>44871</v>
          </cell>
        </row>
        <row r="619">
          <cell r="H619">
            <v>44872</v>
          </cell>
        </row>
        <row r="620">
          <cell r="H620">
            <v>44873</v>
          </cell>
        </row>
        <row r="621">
          <cell r="H621">
            <v>44874</v>
          </cell>
        </row>
        <row r="622">
          <cell r="H622">
            <v>44875</v>
          </cell>
        </row>
        <row r="623">
          <cell r="H623">
            <v>44876</v>
          </cell>
        </row>
        <row r="624">
          <cell r="H624">
            <v>44877</v>
          </cell>
        </row>
        <row r="625">
          <cell r="H625">
            <v>44878</v>
          </cell>
        </row>
        <row r="626">
          <cell r="H626">
            <v>44879</v>
          </cell>
        </row>
        <row r="627">
          <cell r="H627">
            <v>44880</v>
          </cell>
        </row>
        <row r="628">
          <cell r="H628">
            <v>44881</v>
          </cell>
        </row>
        <row r="629">
          <cell r="H629">
            <v>44882</v>
          </cell>
        </row>
        <row r="630">
          <cell r="H630">
            <v>44883</v>
          </cell>
        </row>
        <row r="631">
          <cell r="H631">
            <v>44884</v>
          </cell>
        </row>
        <row r="632">
          <cell r="H632">
            <v>44885</v>
          </cell>
        </row>
        <row r="633">
          <cell r="H633">
            <v>44886</v>
          </cell>
        </row>
        <row r="634">
          <cell r="H634">
            <v>44887</v>
          </cell>
        </row>
        <row r="635">
          <cell r="H635">
            <v>44888</v>
          </cell>
        </row>
        <row r="636">
          <cell r="H636">
            <v>44889</v>
          </cell>
        </row>
        <row r="637">
          <cell r="H637">
            <v>44890</v>
          </cell>
        </row>
        <row r="638">
          <cell r="H638">
            <v>44891</v>
          </cell>
        </row>
        <row r="639">
          <cell r="H639">
            <v>44892</v>
          </cell>
        </row>
        <row r="640">
          <cell r="H640">
            <v>44893</v>
          </cell>
        </row>
        <row r="641">
          <cell r="H641">
            <v>44894</v>
          </cell>
        </row>
        <row r="642">
          <cell r="H642">
            <v>44895</v>
          </cell>
        </row>
        <row r="643">
          <cell r="H643">
            <v>44896</v>
          </cell>
        </row>
        <row r="644">
          <cell r="H644">
            <v>44897</v>
          </cell>
        </row>
        <row r="645">
          <cell r="H645">
            <v>44898</v>
          </cell>
        </row>
        <row r="646">
          <cell r="H646">
            <v>44899</v>
          </cell>
        </row>
        <row r="647">
          <cell r="H647">
            <v>44900</v>
          </cell>
        </row>
        <row r="648">
          <cell r="H648">
            <v>44901</v>
          </cell>
        </row>
        <row r="649">
          <cell r="H649">
            <v>44902</v>
          </cell>
        </row>
        <row r="650">
          <cell r="H650">
            <v>44903</v>
          </cell>
        </row>
        <row r="651">
          <cell r="H651">
            <v>44904</v>
          </cell>
        </row>
        <row r="652">
          <cell r="H652">
            <v>44905</v>
          </cell>
        </row>
        <row r="653">
          <cell r="H653">
            <v>44906</v>
          </cell>
        </row>
        <row r="654">
          <cell r="H654">
            <v>44907</v>
          </cell>
        </row>
        <row r="655">
          <cell r="H655">
            <v>44908</v>
          </cell>
        </row>
        <row r="656">
          <cell r="H656">
            <v>44909</v>
          </cell>
        </row>
        <row r="657">
          <cell r="H657">
            <v>44910</v>
          </cell>
        </row>
        <row r="658">
          <cell r="H658">
            <v>44911</v>
          </cell>
        </row>
        <row r="659">
          <cell r="H659">
            <v>44912</v>
          </cell>
        </row>
        <row r="660">
          <cell r="H660">
            <v>44913</v>
          </cell>
        </row>
        <row r="661">
          <cell r="H661">
            <v>44914</v>
          </cell>
        </row>
        <row r="662">
          <cell r="H662">
            <v>44915</v>
          </cell>
        </row>
        <row r="663">
          <cell r="H663">
            <v>44916</v>
          </cell>
        </row>
        <row r="664">
          <cell r="H664">
            <v>44917</v>
          </cell>
        </row>
        <row r="665">
          <cell r="H665">
            <v>44918</v>
          </cell>
        </row>
        <row r="666">
          <cell r="H666">
            <v>44919</v>
          </cell>
        </row>
        <row r="667">
          <cell r="H667">
            <v>44920</v>
          </cell>
        </row>
        <row r="668">
          <cell r="H668">
            <v>44921</v>
          </cell>
        </row>
        <row r="669">
          <cell r="H669">
            <v>44922</v>
          </cell>
        </row>
        <row r="670">
          <cell r="H670">
            <v>44923</v>
          </cell>
        </row>
        <row r="671">
          <cell r="H671">
            <v>44924</v>
          </cell>
        </row>
        <row r="672">
          <cell r="H672">
            <v>44925</v>
          </cell>
        </row>
        <row r="673">
          <cell r="H673">
            <v>44926</v>
          </cell>
        </row>
        <row r="674">
          <cell r="H674">
            <v>44927</v>
          </cell>
        </row>
        <row r="675">
          <cell r="H675">
            <v>44928</v>
          </cell>
        </row>
        <row r="676">
          <cell r="H676">
            <v>44929</v>
          </cell>
        </row>
        <row r="677">
          <cell r="H677">
            <v>44930</v>
          </cell>
        </row>
        <row r="678">
          <cell r="H678">
            <v>44931</v>
          </cell>
        </row>
        <row r="679">
          <cell r="H679">
            <v>44932</v>
          </cell>
        </row>
        <row r="680">
          <cell r="H680">
            <v>44933</v>
          </cell>
        </row>
        <row r="681">
          <cell r="H681">
            <v>44934</v>
          </cell>
        </row>
        <row r="682">
          <cell r="H682">
            <v>44935</v>
          </cell>
        </row>
        <row r="683">
          <cell r="H683">
            <v>44936</v>
          </cell>
        </row>
        <row r="684">
          <cell r="H684">
            <v>44937</v>
          </cell>
        </row>
        <row r="685">
          <cell r="H685">
            <v>44938</v>
          </cell>
        </row>
        <row r="686">
          <cell r="H686">
            <v>44939</v>
          </cell>
        </row>
        <row r="687">
          <cell r="H687">
            <v>44940</v>
          </cell>
        </row>
        <row r="688">
          <cell r="H688">
            <v>44941</v>
          </cell>
        </row>
        <row r="689">
          <cell r="H689">
            <v>44942</v>
          </cell>
        </row>
        <row r="690">
          <cell r="H690">
            <v>44943</v>
          </cell>
        </row>
        <row r="691">
          <cell r="H691">
            <v>44944</v>
          </cell>
        </row>
        <row r="692">
          <cell r="H692">
            <v>44945</v>
          </cell>
        </row>
        <row r="693">
          <cell r="H693">
            <v>44946</v>
          </cell>
        </row>
        <row r="694">
          <cell r="H694">
            <v>44947</v>
          </cell>
        </row>
        <row r="695">
          <cell r="H695">
            <v>44948</v>
          </cell>
        </row>
        <row r="696">
          <cell r="H696">
            <v>44949</v>
          </cell>
        </row>
        <row r="697">
          <cell r="H697">
            <v>44950</v>
          </cell>
        </row>
        <row r="698">
          <cell r="H698">
            <v>44951</v>
          </cell>
        </row>
        <row r="699">
          <cell r="H699">
            <v>44952</v>
          </cell>
        </row>
        <row r="700">
          <cell r="H700">
            <v>44953</v>
          </cell>
        </row>
        <row r="701">
          <cell r="H701">
            <v>44954</v>
          </cell>
        </row>
        <row r="702">
          <cell r="H702">
            <v>44955</v>
          </cell>
        </row>
        <row r="703">
          <cell r="H703">
            <v>44956</v>
          </cell>
        </row>
        <row r="704">
          <cell r="H704">
            <v>44957</v>
          </cell>
        </row>
        <row r="705">
          <cell r="H705">
            <v>44958</v>
          </cell>
        </row>
        <row r="706">
          <cell r="H706">
            <v>44959</v>
          </cell>
        </row>
        <row r="707">
          <cell r="H707">
            <v>44960</v>
          </cell>
        </row>
        <row r="708">
          <cell r="H708">
            <v>44961</v>
          </cell>
        </row>
        <row r="709">
          <cell r="H709">
            <v>44962</v>
          </cell>
        </row>
        <row r="710">
          <cell r="H710">
            <v>44963</v>
          </cell>
        </row>
        <row r="711">
          <cell r="H711">
            <v>44964</v>
          </cell>
        </row>
        <row r="712">
          <cell r="H712">
            <v>44965</v>
          </cell>
        </row>
        <row r="713">
          <cell r="H713">
            <v>44966</v>
          </cell>
        </row>
        <row r="714">
          <cell r="H714">
            <v>44967</v>
          </cell>
        </row>
        <row r="715">
          <cell r="H715">
            <v>44968</v>
          </cell>
        </row>
        <row r="716">
          <cell r="H716">
            <v>44969</v>
          </cell>
        </row>
        <row r="717">
          <cell r="H717">
            <v>44970</v>
          </cell>
        </row>
        <row r="718">
          <cell r="H718">
            <v>44971</v>
          </cell>
        </row>
        <row r="719">
          <cell r="H719">
            <v>44972</v>
          </cell>
        </row>
        <row r="720">
          <cell r="H720">
            <v>44973</v>
          </cell>
        </row>
        <row r="721">
          <cell r="H721">
            <v>44974</v>
          </cell>
        </row>
        <row r="722">
          <cell r="H722">
            <v>44975</v>
          </cell>
        </row>
        <row r="723">
          <cell r="H723">
            <v>44976</v>
          </cell>
        </row>
        <row r="724">
          <cell r="H724">
            <v>44977</v>
          </cell>
        </row>
        <row r="725">
          <cell r="H725">
            <v>44978</v>
          </cell>
        </row>
        <row r="726">
          <cell r="H726">
            <v>44979</v>
          </cell>
        </row>
        <row r="727">
          <cell r="H727">
            <v>44980</v>
          </cell>
        </row>
        <row r="728">
          <cell r="H728">
            <v>44981</v>
          </cell>
        </row>
        <row r="729">
          <cell r="H729">
            <v>44982</v>
          </cell>
        </row>
        <row r="730">
          <cell r="H730">
            <v>44983</v>
          </cell>
        </row>
        <row r="731">
          <cell r="H731">
            <v>44984</v>
          </cell>
        </row>
        <row r="732">
          <cell r="H732">
            <v>44985</v>
          </cell>
        </row>
        <row r="733">
          <cell r="H733">
            <v>44986</v>
          </cell>
        </row>
        <row r="734">
          <cell r="H734">
            <v>44987</v>
          </cell>
        </row>
        <row r="735">
          <cell r="H735">
            <v>44988</v>
          </cell>
        </row>
        <row r="736">
          <cell r="H736">
            <v>44989</v>
          </cell>
        </row>
        <row r="737">
          <cell r="H737">
            <v>44990</v>
          </cell>
        </row>
        <row r="738">
          <cell r="H738">
            <v>44991</v>
          </cell>
        </row>
        <row r="739">
          <cell r="H739">
            <v>44992</v>
          </cell>
        </row>
        <row r="740">
          <cell r="H740">
            <v>44993</v>
          </cell>
        </row>
        <row r="741">
          <cell r="H741">
            <v>44994</v>
          </cell>
        </row>
        <row r="742">
          <cell r="H742">
            <v>44995</v>
          </cell>
        </row>
        <row r="743">
          <cell r="H743">
            <v>44996</v>
          </cell>
        </row>
        <row r="744">
          <cell r="H744">
            <v>44997</v>
          </cell>
        </row>
        <row r="745">
          <cell r="H745">
            <v>44998</v>
          </cell>
        </row>
        <row r="746">
          <cell r="H746">
            <v>44999</v>
          </cell>
        </row>
        <row r="747">
          <cell r="H747">
            <v>45000</v>
          </cell>
        </row>
        <row r="748">
          <cell r="H748">
            <v>45001</v>
          </cell>
        </row>
        <row r="749">
          <cell r="H749">
            <v>45002</v>
          </cell>
        </row>
        <row r="750">
          <cell r="H750">
            <v>45003</v>
          </cell>
        </row>
        <row r="751">
          <cell r="H751">
            <v>45004</v>
          </cell>
        </row>
        <row r="752">
          <cell r="H752">
            <v>45005</v>
          </cell>
        </row>
        <row r="753">
          <cell r="H753">
            <v>45006</v>
          </cell>
        </row>
        <row r="754">
          <cell r="H754">
            <v>45007</v>
          </cell>
        </row>
        <row r="755">
          <cell r="H755">
            <v>45008</v>
          </cell>
        </row>
        <row r="756">
          <cell r="H756">
            <v>45009</v>
          </cell>
        </row>
        <row r="757">
          <cell r="H757">
            <v>45010</v>
          </cell>
        </row>
        <row r="758">
          <cell r="H758">
            <v>45011</v>
          </cell>
        </row>
        <row r="759">
          <cell r="H759">
            <v>45012</v>
          </cell>
        </row>
        <row r="760">
          <cell r="H760">
            <v>45013</v>
          </cell>
        </row>
        <row r="761">
          <cell r="H761">
            <v>45014</v>
          </cell>
        </row>
        <row r="762">
          <cell r="H762">
            <v>45015</v>
          </cell>
        </row>
        <row r="763">
          <cell r="H763">
            <v>45016</v>
          </cell>
        </row>
        <row r="764">
          <cell r="H764">
            <v>45017</v>
          </cell>
        </row>
        <row r="765">
          <cell r="H765">
            <v>45018</v>
          </cell>
        </row>
        <row r="766">
          <cell r="H766">
            <v>45019</v>
          </cell>
        </row>
        <row r="767">
          <cell r="H767">
            <v>45020</v>
          </cell>
        </row>
        <row r="768">
          <cell r="H768">
            <v>45021</v>
          </cell>
        </row>
        <row r="769">
          <cell r="H769">
            <v>45022</v>
          </cell>
        </row>
        <row r="770">
          <cell r="H770">
            <v>45023</v>
          </cell>
        </row>
        <row r="771">
          <cell r="H771">
            <v>45024</v>
          </cell>
        </row>
        <row r="772">
          <cell r="H772">
            <v>45025</v>
          </cell>
        </row>
        <row r="773">
          <cell r="H773">
            <v>45026</v>
          </cell>
        </row>
        <row r="774">
          <cell r="H774">
            <v>45027</v>
          </cell>
        </row>
        <row r="775">
          <cell r="H775">
            <v>45028</v>
          </cell>
        </row>
        <row r="776">
          <cell r="H776">
            <v>45029</v>
          </cell>
        </row>
        <row r="777">
          <cell r="H777">
            <v>45030</v>
          </cell>
        </row>
        <row r="778">
          <cell r="H778">
            <v>45031</v>
          </cell>
        </row>
        <row r="779">
          <cell r="H779">
            <v>45032</v>
          </cell>
        </row>
        <row r="780">
          <cell r="H780">
            <v>45033</v>
          </cell>
        </row>
        <row r="781">
          <cell r="H781">
            <v>45034</v>
          </cell>
        </row>
        <row r="782">
          <cell r="H782">
            <v>45035</v>
          </cell>
        </row>
        <row r="783">
          <cell r="H783">
            <v>45036</v>
          </cell>
        </row>
        <row r="784">
          <cell r="H784">
            <v>45037</v>
          </cell>
        </row>
        <row r="785">
          <cell r="H785">
            <v>45038</v>
          </cell>
        </row>
        <row r="786">
          <cell r="H786">
            <v>45039</v>
          </cell>
        </row>
        <row r="787">
          <cell r="H787">
            <v>45040</v>
          </cell>
        </row>
        <row r="788">
          <cell r="H788">
            <v>45041</v>
          </cell>
        </row>
        <row r="789">
          <cell r="H789">
            <v>45042</v>
          </cell>
        </row>
        <row r="790">
          <cell r="H790">
            <v>45043</v>
          </cell>
        </row>
        <row r="791">
          <cell r="H791">
            <v>45044</v>
          </cell>
        </row>
        <row r="792">
          <cell r="H792">
            <v>45045</v>
          </cell>
        </row>
        <row r="793">
          <cell r="H793">
            <v>45046</v>
          </cell>
        </row>
        <row r="794">
          <cell r="H794">
            <v>45047</v>
          </cell>
        </row>
        <row r="795">
          <cell r="H795">
            <v>45048</v>
          </cell>
        </row>
        <row r="796">
          <cell r="H796">
            <v>45049</v>
          </cell>
        </row>
        <row r="797">
          <cell r="H797">
            <v>45050</v>
          </cell>
        </row>
        <row r="798">
          <cell r="H798">
            <v>45051</v>
          </cell>
        </row>
        <row r="799">
          <cell r="H799">
            <v>45052</v>
          </cell>
        </row>
        <row r="800">
          <cell r="H800">
            <v>45053</v>
          </cell>
        </row>
        <row r="801">
          <cell r="H801">
            <v>45054</v>
          </cell>
        </row>
        <row r="802">
          <cell r="H802">
            <v>45055</v>
          </cell>
        </row>
        <row r="803">
          <cell r="H803">
            <v>45056</v>
          </cell>
        </row>
        <row r="804">
          <cell r="H804">
            <v>45057</v>
          </cell>
        </row>
        <row r="805">
          <cell r="H805">
            <v>45058</v>
          </cell>
        </row>
        <row r="806">
          <cell r="H806">
            <v>45059</v>
          </cell>
        </row>
        <row r="807">
          <cell r="H807">
            <v>45060</v>
          </cell>
        </row>
        <row r="808">
          <cell r="H808">
            <v>45061</v>
          </cell>
        </row>
        <row r="809">
          <cell r="H809">
            <v>45062</v>
          </cell>
        </row>
        <row r="810">
          <cell r="H810">
            <v>45063</v>
          </cell>
        </row>
        <row r="811">
          <cell r="H811">
            <v>45064</v>
          </cell>
        </row>
        <row r="812">
          <cell r="H812">
            <v>45065</v>
          </cell>
        </row>
        <row r="813">
          <cell r="H813">
            <v>45066</v>
          </cell>
        </row>
        <row r="814">
          <cell r="H814">
            <v>45067</v>
          </cell>
        </row>
        <row r="815">
          <cell r="H815">
            <v>45068</v>
          </cell>
        </row>
        <row r="816">
          <cell r="H816">
            <v>45069</v>
          </cell>
        </row>
        <row r="817">
          <cell r="H817">
            <v>45070</v>
          </cell>
        </row>
        <row r="818">
          <cell r="H818">
            <v>45071</v>
          </cell>
        </row>
        <row r="819">
          <cell r="H819">
            <v>45072</v>
          </cell>
        </row>
        <row r="820">
          <cell r="H820">
            <v>45073</v>
          </cell>
        </row>
        <row r="821">
          <cell r="H821">
            <v>45074</v>
          </cell>
        </row>
        <row r="822">
          <cell r="H822">
            <v>45075</v>
          </cell>
        </row>
        <row r="823">
          <cell r="H823">
            <v>45076</v>
          </cell>
        </row>
        <row r="824">
          <cell r="H824">
            <v>45077</v>
          </cell>
        </row>
        <row r="825">
          <cell r="H825">
            <v>45078</v>
          </cell>
        </row>
        <row r="826">
          <cell r="H826">
            <v>45079</v>
          </cell>
        </row>
        <row r="827">
          <cell r="H827">
            <v>45080</v>
          </cell>
        </row>
        <row r="828">
          <cell r="H828">
            <v>45081</v>
          </cell>
        </row>
        <row r="829">
          <cell r="H829">
            <v>45082</v>
          </cell>
        </row>
        <row r="830">
          <cell r="H830">
            <v>45083</v>
          </cell>
        </row>
        <row r="831">
          <cell r="H831">
            <v>45084</v>
          </cell>
        </row>
        <row r="832">
          <cell r="H832">
            <v>45085</v>
          </cell>
        </row>
        <row r="833">
          <cell r="H833">
            <v>45086</v>
          </cell>
        </row>
        <row r="834">
          <cell r="H834">
            <v>45087</v>
          </cell>
        </row>
        <row r="835">
          <cell r="H835">
            <v>45088</v>
          </cell>
        </row>
        <row r="836">
          <cell r="H836">
            <v>45089</v>
          </cell>
        </row>
        <row r="837">
          <cell r="H837">
            <v>45090</v>
          </cell>
        </row>
        <row r="838">
          <cell r="H838">
            <v>45091</v>
          </cell>
        </row>
        <row r="839">
          <cell r="H839">
            <v>45092</v>
          </cell>
        </row>
        <row r="840">
          <cell r="H840">
            <v>45093</v>
          </cell>
        </row>
        <row r="841">
          <cell r="H841">
            <v>45094</v>
          </cell>
        </row>
        <row r="842">
          <cell r="H842">
            <v>45095</v>
          </cell>
        </row>
        <row r="843">
          <cell r="H843">
            <v>45096</v>
          </cell>
        </row>
        <row r="844">
          <cell r="H844">
            <v>45097</v>
          </cell>
        </row>
        <row r="845">
          <cell r="H845">
            <v>45098</v>
          </cell>
        </row>
        <row r="846">
          <cell r="H846">
            <v>45099</v>
          </cell>
        </row>
        <row r="847">
          <cell r="H847">
            <v>45100</v>
          </cell>
        </row>
        <row r="848">
          <cell r="H848">
            <v>45101</v>
          </cell>
        </row>
        <row r="849">
          <cell r="H849">
            <v>45102</v>
          </cell>
        </row>
        <row r="850">
          <cell r="H850">
            <v>45103</v>
          </cell>
        </row>
        <row r="851">
          <cell r="H851">
            <v>45104</v>
          </cell>
        </row>
        <row r="852">
          <cell r="H852">
            <v>45105</v>
          </cell>
        </row>
        <row r="853">
          <cell r="H853">
            <v>45106</v>
          </cell>
        </row>
        <row r="854">
          <cell r="H854">
            <v>45107</v>
          </cell>
        </row>
        <row r="855">
          <cell r="H855">
            <v>45108</v>
          </cell>
        </row>
        <row r="856">
          <cell r="H856">
            <v>45109</v>
          </cell>
        </row>
        <row r="857">
          <cell r="H857">
            <v>45110</v>
          </cell>
        </row>
        <row r="858">
          <cell r="H858">
            <v>45111</v>
          </cell>
        </row>
        <row r="859">
          <cell r="H859">
            <v>45112</v>
          </cell>
        </row>
        <row r="860">
          <cell r="H860">
            <v>45113</v>
          </cell>
        </row>
        <row r="861">
          <cell r="H861">
            <v>45114</v>
          </cell>
        </row>
        <row r="862">
          <cell r="H862">
            <v>45115</v>
          </cell>
        </row>
        <row r="863">
          <cell r="H863">
            <v>45116</v>
          </cell>
        </row>
        <row r="864">
          <cell r="H864">
            <v>45117</v>
          </cell>
        </row>
        <row r="865">
          <cell r="H865">
            <v>45118</v>
          </cell>
        </row>
        <row r="866">
          <cell r="H866">
            <v>45119</v>
          </cell>
        </row>
        <row r="867">
          <cell r="H867">
            <v>45120</v>
          </cell>
        </row>
        <row r="868">
          <cell r="H868">
            <v>45121</v>
          </cell>
        </row>
        <row r="869">
          <cell r="H869">
            <v>45122</v>
          </cell>
        </row>
        <row r="870">
          <cell r="H870">
            <v>45123</v>
          </cell>
        </row>
        <row r="871">
          <cell r="H871">
            <v>45124</v>
          </cell>
        </row>
        <row r="872">
          <cell r="H872">
            <v>45125</v>
          </cell>
        </row>
        <row r="873">
          <cell r="H873">
            <v>45126</v>
          </cell>
        </row>
        <row r="874">
          <cell r="H874">
            <v>45127</v>
          </cell>
        </row>
        <row r="875">
          <cell r="H875">
            <v>45128</v>
          </cell>
        </row>
        <row r="876">
          <cell r="H876">
            <v>45129</v>
          </cell>
        </row>
        <row r="877">
          <cell r="H877">
            <v>45130</v>
          </cell>
        </row>
        <row r="878">
          <cell r="H878">
            <v>45131</v>
          </cell>
        </row>
        <row r="879">
          <cell r="H879">
            <v>45132</v>
          </cell>
        </row>
        <row r="880">
          <cell r="H880">
            <v>45133</v>
          </cell>
        </row>
        <row r="881">
          <cell r="H881">
            <v>45134</v>
          </cell>
        </row>
        <row r="882">
          <cell r="H882">
            <v>45135</v>
          </cell>
        </row>
        <row r="883">
          <cell r="H883">
            <v>45136</v>
          </cell>
        </row>
        <row r="884">
          <cell r="H884">
            <v>45137</v>
          </cell>
        </row>
        <row r="885">
          <cell r="H885">
            <v>45138</v>
          </cell>
        </row>
        <row r="886">
          <cell r="H886">
            <v>45139</v>
          </cell>
        </row>
        <row r="887">
          <cell r="H887">
            <v>45140</v>
          </cell>
        </row>
        <row r="888">
          <cell r="H888">
            <v>45141</v>
          </cell>
        </row>
        <row r="889">
          <cell r="H889">
            <v>45142</v>
          </cell>
        </row>
        <row r="890">
          <cell r="H890">
            <v>45143</v>
          </cell>
        </row>
        <row r="891">
          <cell r="H891">
            <v>45144</v>
          </cell>
        </row>
        <row r="892">
          <cell r="H892">
            <v>45145</v>
          </cell>
        </row>
        <row r="893">
          <cell r="H893">
            <v>45146</v>
          </cell>
        </row>
        <row r="894">
          <cell r="H894">
            <v>45147</v>
          </cell>
        </row>
        <row r="895">
          <cell r="H895">
            <v>45148</v>
          </cell>
        </row>
        <row r="896">
          <cell r="H896">
            <v>45149</v>
          </cell>
        </row>
        <row r="897">
          <cell r="H897">
            <v>45150</v>
          </cell>
        </row>
        <row r="898">
          <cell r="H898">
            <v>45151</v>
          </cell>
        </row>
        <row r="899">
          <cell r="H899">
            <v>45152</v>
          </cell>
        </row>
        <row r="900">
          <cell r="H900">
            <v>45153</v>
          </cell>
        </row>
        <row r="901">
          <cell r="H901">
            <v>45154</v>
          </cell>
        </row>
        <row r="902">
          <cell r="H902">
            <v>45155</v>
          </cell>
        </row>
        <row r="903">
          <cell r="H903">
            <v>45156</v>
          </cell>
        </row>
        <row r="904">
          <cell r="H904">
            <v>45157</v>
          </cell>
        </row>
        <row r="905">
          <cell r="H905">
            <v>45158</v>
          </cell>
        </row>
        <row r="906">
          <cell r="H906">
            <v>45159</v>
          </cell>
        </row>
        <row r="907">
          <cell r="H907">
            <v>45160</v>
          </cell>
        </row>
        <row r="908">
          <cell r="H908">
            <v>45161</v>
          </cell>
        </row>
        <row r="909">
          <cell r="H909">
            <v>45162</v>
          </cell>
        </row>
        <row r="910">
          <cell r="H910">
            <v>45163</v>
          </cell>
        </row>
        <row r="911">
          <cell r="H911">
            <v>45164</v>
          </cell>
        </row>
        <row r="912">
          <cell r="H912">
            <v>45165</v>
          </cell>
        </row>
        <row r="913">
          <cell r="H913">
            <v>45166</v>
          </cell>
        </row>
        <row r="914">
          <cell r="H914">
            <v>45167</v>
          </cell>
        </row>
        <row r="915">
          <cell r="H915">
            <v>45168</v>
          </cell>
        </row>
        <row r="916">
          <cell r="H916">
            <v>45169</v>
          </cell>
        </row>
        <row r="917">
          <cell r="H917">
            <v>45170</v>
          </cell>
        </row>
        <row r="918">
          <cell r="H918">
            <v>45171</v>
          </cell>
        </row>
        <row r="919">
          <cell r="H919">
            <v>45172</v>
          </cell>
        </row>
        <row r="920">
          <cell r="H920">
            <v>45173</v>
          </cell>
        </row>
        <row r="921">
          <cell r="H921">
            <v>45174</v>
          </cell>
        </row>
        <row r="922">
          <cell r="H922">
            <v>45175</v>
          </cell>
        </row>
        <row r="923">
          <cell r="H923">
            <v>45176</v>
          </cell>
        </row>
        <row r="924">
          <cell r="H924">
            <v>45177</v>
          </cell>
        </row>
        <row r="925">
          <cell r="H925">
            <v>45178</v>
          </cell>
        </row>
        <row r="926">
          <cell r="H926">
            <v>45179</v>
          </cell>
        </row>
        <row r="927">
          <cell r="H927">
            <v>45180</v>
          </cell>
        </row>
        <row r="928">
          <cell r="H928">
            <v>45181</v>
          </cell>
        </row>
        <row r="929">
          <cell r="H929">
            <v>45182</v>
          </cell>
        </row>
        <row r="930">
          <cell r="H930">
            <v>45183</v>
          </cell>
        </row>
        <row r="931">
          <cell r="H931">
            <v>45184</v>
          </cell>
        </row>
        <row r="932">
          <cell r="H932">
            <v>45185</v>
          </cell>
        </row>
        <row r="933">
          <cell r="H933">
            <v>45186</v>
          </cell>
        </row>
        <row r="934">
          <cell r="H934">
            <v>45187</v>
          </cell>
        </row>
        <row r="935">
          <cell r="H935">
            <v>45188</v>
          </cell>
        </row>
        <row r="936">
          <cell r="H936">
            <v>45189</v>
          </cell>
        </row>
        <row r="937">
          <cell r="H937">
            <v>45190</v>
          </cell>
        </row>
        <row r="938">
          <cell r="H938">
            <v>45191</v>
          </cell>
        </row>
        <row r="939">
          <cell r="H939">
            <v>45192</v>
          </cell>
        </row>
        <row r="940">
          <cell r="H940">
            <v>45193</v>
          </cell>
        </row>
        <row r="941">
          <cell r="H941">
            <v>45194</v>
          </cell>
        </row>
        <row r="942">
          <cell r="H942">
            <v>45195</v>
          </cell>
        </row>
        <row r="943">
          <cell r="H943">
            <v>45196</v>
          </cell>
        </row>
        <row r="944">
          <cell r="H944">
            <v>45197</v>
          </cell>
        </row>
        <row r="945">
          <cell r="H945">
            <v>45198</v>
          </cell>
        </row>
        <row r="946">
          <cell r="H946">
            <v>45199</v>
          </cell>
        </row>
        <row r="947">
          <cell r="H947">
            <v>45200</v>
          </cell>
        </row>
        <row r="948">
          <cell r="H948">
            <v>45201</v>
          </cell>
        </row>
        <row r="949">
          <cell r="H949">
            <v>45202</v>
          </cell>
        </row>
        <row r="950">
          <cell r="H950">
            <v>45203</v>
          </cell>
        </row>
        <row r="951">
          <cell r="H951">
            <v>45204</v>
          </cell>
        </row>
        <row r="952">
          <cell r="H952">
            <v>45205</v>
          </cell>
        </row>
        <row r="953">
          <cell r="H953">
            <v>45206</v>
          </cell>
        </row>
        <row r="954">
          <cell r="H954">
            <v>45207</v>
          </cell>
        </row>
        <row r="955">
          <cell r="H955">
            <v>45208</v>
          </cell>
        </row>
        <row r="956">
          <cell r="H956">
            <v>45209</v>
          </cell>
        </row>
        <row r="957">
          <cell r="H957">
            <v>45210</v>
          </cell>
        </row>
        <row r="958">
          <cell r="H958">
            <v>45211</v>
          </cell>
        </row>
        <row r="959">
          <cell r="H959">
            <v>45212</v>
          </cell>
        </row>
        <row r="960">
          <cell r="H960">
            <v>45213</v>
          </cell>
        </row>
        <row r="961">
          <cell r="H961">
            <v>45214</v>
          </cell>
        </row>
        <row r="962">
          <cell r="H962">
            <v>45215</v>
          </cell>
        </row>
        <row r="963">
          <cell r="H963">
            <v>45216</v>
          </cell>
        </row>
        <row r="964">
          <cell r="H964">
            <v>45217</v>
          </cell>
        </row>
        <row r="965">
          <cell r="H965">
            <v>45218</v>
          </cell>
        </row>
        <row r="966">
          <cell r="H966">
            <v>45219</v>
          </cell>
        </row>
        <row r="967">
          <cell r="H967">
            <v>45220</v>
          </cell>
        </row>
        <row r="968">
          <cell r="H968">
            <v>45221</v>
          </cell>
        </row>
        <row r="969">
          <cell r="H969">
            <v>45222</v>
          </cell>
        </row>
        <row r="970">
          <cell r="H970">
            <v>45223</v>
          </cell>
        </row>
        <row r="971">
          <cell r="H971">
            <v>45224</v>
          </cell>
        </row>
        <row r="972">
          <cell r="H972">
            <v>45225</v>
          </cell>
        </row>
        <row r="973">
          <cell r="H973">
            <v>45226</v>
          </cell>
        </row>
        <row r="974">
          <cell r="H974">
            <v>45227</v>
          </cell>
        </row>
        <row r="975">
          <cell r="H975">
            <v>45228</v>
          </cell>
        </row>
        <row r="976">
          <cell r="H976">
            <v>45229</v>
          </cell>
        </row>
        <row r="977">
          <cell r="H977">
            <v>45230</v>
          </cell>
        </row>
        <row r="978">
          <cell r="H978">
            <v>45231</v>
          </cell>
        </row>
        <row r="979">
          <cell r="H979">
            <v>45232</v>
          </cell>
        </row>
        <row r="980">
          <cell r="H980">
            <v>45233</v>
          </cell>
        </row>
        <row r="981">
          <cell r="H981">
            <v>45234</v>
          </cell>
        </row>
        <row r="982">
          <cell r="H982">
            <v>45235</v>
          </cell>
        </row>
        <row r="983">
          <cell r="H983">
            <v>45236</v>
          </cell>
        </row>
        <row r="984">
          <cell r="H984">
            <v>45237</v>
          </cell>
        </row>
        <row r="985">
          <cell r="H985">
            <v>45238</v>
          </cell>
        </row>
        <row r="986">
          <cell r="H986">
            <v>45239</v>
          </cell>
        </row>
        <row r="987">
          <cell r="H987">
            <v>45240</v>
          </cell>
        </row>
        <row r="988">
          <cell r="H988">
            <v>45241</v>
          </cell>
        </row>
        <row r="989">
          <cell r="H989">
            <v>45242</v>
          </cell>
        </row>
        <row r="990">
          <cell r="H990">
            <v>45243</v>
          </cell>
        </row>
        <row r="991">
          <cell r="H991">
            <v>45244</v>
          </cell>
        </row>
        <row r="992">
          <cell r="H992">
            <v>45245</v>
          </cell>
        </row>
        <row r="993">
          <cell r="H993">
            <v>45246</v>
          </cell>
        </row>
        <row r="994">
          <cell r="H994">
            <v>45247</v>
          </cell>
        </row>
        <row r="995">
          <cell r="H995">
            <v>45248</v>
          </cell>
        </row>
        <row r="996">
          <cell r="H996">
            <v>45249</v>
          </cell>
        </row>
        <row r="997">
          <cell r="H997">
            <v>45250</v>
          </cell>
        </row>
        <row r="998">
          <cell r="H998">
            <v>45251</v>
          </cell>
        </row>
        <row r="999">
          <cell r="H999">
            <v>45252</v>
          </cell>
        </row>
        <row r="1000">
          <cell r="H1000">
            <v>45253</v>
          </cell>
        </row>
        <row r="1001">
          <cell r="H1001">
            <v>45254</v>
          </cell>
        </row>
        <row r="1002">
          <cell r="H1002">
            <v>45255</v>
          </cell>
        </row>
        <row r="1003">
          <cell r="H1003">
            <v>45256</v>
          </cell>
        </row>
        <row r="1004">
          <cell r="H1004">
            <v>45257</v>
          </cell>
        </row>
        <row r="1005">
          <cell r="H1005">
            <v>45258</v>
          </cell>
        </row>
        <row r="1006">
          <cell r="H1006">
            <v>45259</v>
          </cell>
        </row>
        <row r="1007">
          <cell r="H1007">
            <v>45260</v>
          </cell>
        </row>
        <row r="1008">
          <cell r="H1008">
            <v>45261</v>
          </cell>
        </row>
        <row r="1009">
          <cell r="H1009">
            <v>45262</v>
          </cell>
        </row>
        <row r="1010">
          <cell r="H1010">
            <v>45263</v>
          </cell>
        </row>
        <row r="1011">
          <cell r="H1011">
            <v>45264</v>
          </cell>
        </row>
        <row r="1012">
          <cell r="H1012">
            <v>45265</v>
          </cell>
        </row>
        <row r="1013">
          <cell r="H1013">
            <v>45266</v>
          </cell>
        </row>
        <row r="1014">
          <cell r="H1014">
            <v>45267</v>
          </cell>
        </row>
        <row r="1015">
          <cell r="H1015">
            <v>45268</v>
          </cell>
        </row>
        <row r="1016">
          <cell r="H1016">
            <v>45269</v>
          </cell>
        </row>
        <row r="1017">
          <cell r="H1017">
            <v>45270</v>
          </cell>
        </row>
        <row r="1018">
          <cell r="H1018">
            <v>45271</v>
          </cell>
        </row>
        <row r="1019">
          <cell r="H1019">
            <v>45272</v>
          </cell>
        </row>
        <row r="1020">
          <cell r="H1020">
            <v>45273</v>
          </cell>
        </row>
        <row r="1021">
          <cell r="H1021">
            <v>45274</v>
          </cell>
        </row>
        <row r="1022">
          <cell r="H1022">
            <v>45275</v>
          </cell>
        </row>
        <row r="1023">
          <cell r="H1023">
            <v>45276</v>
          </cell>
        </row>
        <row r="1024">
          <cell r="H1024">
            <v>45277</v>
          </cell>
        </row>
        <row r="1025">
          <cell r="H1025">
            <v>45278</v>
          </cell>
        </row>
        <row r="1026">
          <cell r="H1026">
            <v>45279</v>
          </cell>
        </row>
        <row r="1027">
          <cell r="H1027">
            <v>45280</v>
          </cell>
        </row>
        <row r="1028">
          <cell r="H1028">
            <v>45281</v>
          </cell>
        </row>
        <row r="1029">
          <cell r="H1029">
            <v>45282</v>
          </cell>
        </row>
        <row r="1030">
          <cell r="H1030">
            <v>45283</v>
          </cell>
        </row>
        <row r="1031">
          <cell r="H1031">
            <v>45284</v>
          </cell>
        </row>
        <row r="1032">
          <cell r="H1032">
            <v>45285</v>
          </cell>
        </row>
        <row r="1033">
          <cell r="H1033">
            <v>45286</v>
          </cell>
        </row>
        <row r="1034">
          <cell r="H1034">
            <v>45287</v>
          </cell>
        </row>
        <row r="1035">
          <cell r="H1035">
            <v>45288</v>
          </cell>
        </row>
        <row r="1036">
          <cell r="H1036">
            <v>45289</v>
          </cell>
        </row>
        <row r="1037">
          <cell r="H1037">
            <v>45290</v>
          </cell>
        </row>
        <row r="1038">
          <cell r="H1038">
            <v>45291</v>
          </cell>
        </row>
        <row r="1039">
          <cell r="H1039">
            <v>45292</v>
          </cell>
        </row>
        <row r="1040">
          <cell r="H1040">
            <v>45293</v>
          </cell>
        </row>
        <row r="1041">
          <cell r="H1041">
            <v>45294</v>
          </cell>
        </row>
        <row r="1042">
          <cell r="H1042">
            <v>45295</v>
          </cell>
        </row>
        <row r="1043">
          <cell r="H1043">
            <v>45296</v>
          </cell>
        </row>
        <row r="1044">
          <cell r="H1044">
            <v>45297</v>
          </cell>
        </row>
        <row r="1045">
          <cell r="H1045">
            <v>45298</v>
          </cell>
        </row>
        <row r="1046">
          <cell r="H1046">
            <v>45299</v>
          </cell>
        </row>
        <row r="1047">
          <cell r="H1047">
            <v>45300</v>
          </cell>
        </row>
        <row r="1048">
          <cell r="H1048">
            <v>45301</v>
          </cell>
        </row>
        <row r="1049">
          <cell r="H1049">
            <v>45302</v>
          </cell>
        </row>
        <row r="1050">
          <cell r="H1050">
            <v>45303</v>
          </cell>
        </row>
        <row r="1051">
          <cell r="H1051">
            <v>45304</v>
          </cell>
        </row>
        <row r="1052">
          <cell r="H1052">
            <v>45305</v>
          </cell>
        </row>
        <row r="1053">
          <cell r="H1053">
            <v>45306</v>
          </cell>
        </row>
        <row r="1054">
          <cell r="H1054">
            <v>45307</v>
          </cell>
        </row>
        <row r="1055">
          <cell r="H1055">
            <v>45308</v>
          </cell>
        </row>
        <row r="1056">
          <cell r="H1056">
            <v>45309</v>
          </cell>
        </row>
        <row r="1057">
          <cell r="H1057">
            <v>45310</v>
          </cell>
        </row>
        <row r="1058">
          <cell r="H1058">
            <v>45311</v>
          </cell>
        </row>
        <row r="1059">
          <cell r="H1059">
            <v>45312</v>
          </cell>
        </row>
        <row r="1060">
          <cell r="H1060">
            <v>45313</v>
          </cell>
        </row>
        <row r="1061">
          <cell r="H1061">
            <v>45314</v>
          </cell>
        </row>
        <row r="1062">
          <cell r="H1062">
            <v>45315</v>
          </cell>
        </row>
        <row r="1063">
          <cell r="H1063">
            <v>45316</v>
          </cell>
        </row>
        <row r="1064">
          <cell r="H1064">
            <v>45317</v>
          </cell>
        </row>
        <row r="1065">
          <cell r="H1065">
            <v>45318</v>
          </cell>
        </row>
        <row r="1066">
          <cell r="H1066">
            <v>45319</v>
          </cell>
        </row>
        <row r="1067">
          <cell r="H1067">
            <v>45320</v>
          </cell>
        </row>
        <row r="1068">
          <cell r="H1068">
            <v>45321</v>
          </cell>
        </row>
        <row r="1069">
          <cell r="H1069">
            <v>45322</v>
          </cell>
        </row>
        <row r="1070">
          <cell r="H1070">
            <v>45323</v>
          </cell>
        </row>
        <row r="1071">
          <cell r="H1071">
            <v>45324</v>
          </cell>
        </row>
        <row r="1072">
          <cell r="H1072">
            <v>45325</v>
          </cell>
        </row>
        <row r="1073">
          <cell r="H1073">
            <v>45326</v>
          </cell>
        </row>
        <row r="1074">
          <cell r="H1074">
            <v>45327</v>
          </cell>
        </row>
        <row r="1075">
          <cell r="H1075">
            <v>45328</v>
          </cell>
        </row>
        <row r="1076">
          <cell r="H1076">
            <v>45329</v>
          </cell>
        </row>
        <row r="1077">
          <cell r="H1077">
            <v>45330</v>
          </cell>
        </row>
        <row r="1078">
          <cell r="H1078">
            <v>45331</v>
          </cell>
        </row>
        <row r="1079">
          <cell r="H1079">
            <v>45332</v>
          </cell>
        </row>
        <row r="1080">
          <cell r="H1080">
            <v>45333</v>
          </cell>
        </row>
        <row r="1081">
          <cell r="H1081">
            <v>45334</v>
          </cell>
        </row>
        <row r="1082">
          <cell r="H1082">
            <v>45335</v>
          </cell>
        </row>
        <row r="1083">
          <cell r="H1083">
            <v>45336</v>
          </cell>
        </row>
        <row r="1084">
          <cell r="H1084">
            <v>45337</v>
          </cell>
        </row>
        <row r="1085">
          <cell r="H1085">
            <v>45338</v>
          </cell>
        </row>
        <row r="1086">
          <cell r="H1086">
            <v>45339</v>
          </cell>
        </row>
        <row r="1087">
          <cell r="H1087">
            <v>45340</v>
          </cell>
        </row>
        <row r="1088">
          <cell r="H1088">
            <v>45341</v>
          </cell>
        </row>
        <row r="1089">
          <cell r="H1089">
            <v>45342</v>
          </cell>
        </row>
        <row r="1090">
          <cell r="H1090">
            <v>45343</v>
          </cell>
        </row>
        <row r="1091">
          <cell r="H1091">
            <v>45344</v>
          </cell>
        </row>
        <row r="1092">
          <cell r="H1092">
            <v>45345</v>
          </cell>
        </row>
        <row r="1093">
          <cell r="H1093">
            <v>45346</v>
          </cell>
        </row>
        <row r="1094">
          <cell r="H1094">
            <v>45347</v>
          </cell>
        </row>
        <row r="1095">
          <cell r="H1095">
            <v>45348</v>
          </cell>
        </row>
        <row r="1096">
          <cell r="H1096">
            <v>45349</v>
          </cell>
        </row>
        <row r="1097">
          <cell r="H1097">
            <v>45350</v>
          </cell>
        </row>
        <row r="1098">
          <cell r="H1098">
            <v>45351</v>
          </cell>
        </row>
        <row r="1099">
          <cell r="H1099">
            <v>45352</v>
          </cell>
        </row>
        <row r="1100">
          <cell r="H1100">
            <v>45353</v>
          </cell>
        </row>
        <row r="1101">
          <cell r="H1101">
            <v>45354</v>
          </cell>
        </row>
        <row r="1102">
          <cell r="H1102">
            <v>45355</v>
          </cell>
        </row>
        <row r="1103">
          <cell r="H1103">
            <v>45356</v>
          </cell>
        </row>
        <row r="1104">
          <cell r="H1104">
            <v>45357</v>
          </cell>
        </row>
        <row r="1105">
          <cell r="H1105">
            <v>45358</v>
          </cell>
        </row>
        <row r="1106">
          <cell r="H1106">
            <v>45359</v>
          </cell>
        </row>
        <row r="1107">
          <cell r="H1107">
            <v>45360</v>
          </cell>
        </row>
        <row r="1108">
          <cell r="H1108">
            <v>45361</v>
          </cell>
        </row>
        <row r="1109">
          <cell r="H1109">
            <v>45362</v>
          </cell>
        </row>
        <row r="1110">
          <cell r="H1110">
            <v>45363</v>
          </cell>
        </row>
        <row r="1111">
          <cell r="H1111">
            <v>45364</v>
          </cell>
        </row>
        <row r="1112">
          <cell r="H1112">
            <v>45365</v>
          </cell>
        </row>
        <row r="1113">
          <cell r="H1113">
            <v>45366</v>
          </cell>
        </row>
        <row r="1114">
          <cell r="H1114">
            <v>45367</v>
          </cell>
        </row>
        <row r="1115">
          <cell r="H1115">
            <v>45368</v>
          </cell>
        </row>
        <row r="1116">
          <cell r="H1116">
            <v>45369</v>
          </cell>
        </row>
        <row r="1117">
          <cell r="H1117">
            <v>45370</v>
          </cell>
        </row>
        <row r="1118">
          <cell r="H1118">
            <v>45371</v>
          </cell>
        </row>
        <row r="1119">
          <cell r="H1119">
            <v>45372</v>
          </cell>
        </row>
        <row r="1120">
          <cell r="H1120">
            <v>45373</v>
          </cell>
        </row>
        <row r="1121">
          <cell r="H1121">
            <v>45374</v>
          </cell>
        </row>
        <row r="1122">
          <cell r="H1122">
            <v>45375</v>
          </cell>
        </row>
        <row r="1123">
          <cell r="H1123">
            <v>45376</v>
          </cell>
        </row>
        <row r="1124">
          <cell r="H1124">
            <v>45377</v>
          </cell>
        </row>
        <row r="1125">
          <cell r="H1125">
            <v>45378</v>
          </cell>
        </row>
        <row r="1126">
          <cell r="H1126">
            <v>45379</v>
          </cell>
        </row>
        <row r="1127">
          <cell r="H1127">
            <v>45380</v>
          </cell>
        </row>
        <row r="1128">
          <cell r="H1128">
            <v>45381</v>
          </cell>
        </row>
        <row r="1129">
          <cell r="H1129">
            <v>45382</v>
          </cell>
        </row>
        <row r="1130">
          <cell r="H1130">
            <v>45383</v>
          </cell>
        </row>
        <row r="1131">
          <cell r="H1131">
            <v>45384</v>
          </cell>
        </row>
        <row r="1132">
          <cell r="H1132">
            <v>45385</v>
          </cell>
        </row>
        <row r="1133">
          <cell r="H1133">
            <v>45386</v>
          </cell>
        </row>
        <row r="1134">
          <cell r="H1134">
            <v>45387</v>
          </cell>
        </row>
        <row r="1135">
          <cell r="H1135">
            <v>45388</v>
          </cell>
        </row>
        <row r="1136">
          <cell r="H1136">
            <v>45389</v>
          </cell>
        </row>
        <row r="1137">
          <cell r="H1137">
            <v>45390</v>
          </cell>
        </row>
        <row r="1138">
          <cell r="H1138">
            <v>45391</v>
          </cell>
        </row>
        <row r="1139">
          <cell r="H1139">
            <v>45392</v>
          </cell>
        </row>
        <row r="1140">
          <cell r="H1140">
            <v>45393</v>
          </cell>
        </row>
        <row r="1141">
          <cell r="H1141">
            <v>45394</v>
          </cell>
        </row>
        <row r="1142">
          <cell r="H1142">
            <v>45395</v>
          </cell>
        </row>
        <row r="1143">
          <cell r="H1143">
            <v>45396</v>
          </cell>
        </row>
        <row r="1144">
          <cell r="H1144">
            <v>45397</v>
          </cell>
        </row>
        <row r="1145">
          <cell r="H1145">
            <v>45398</v>
          </cell>
        </row>
        <row r="1146">
          <cell r="H1146">
            <v>45399</v>
          </cell>
        </row>
        <row r="1147">
          <cell r="H1147">
            <v>45400</v>
          </cell>
        </row>
        <row r="1148">
          <cell r="H1148">
            <v>45401</v>
          </cell>
        </row>
        <row r="1149">
          <cell r="H1149">
            <v>45402</v>
          </cell>
        </row>
        <row r="1150">
          <cell r="H1150">
            <v>45403</v>
          </cell>
        </row>
        <row r="1151">
          <cell r="H1151">
            <v>45404</v>
          </cell>
        </row>
        <row r="1152">
          <cell r="H1152">
            <v>45405</v>
          </cell>
        </row>
        <row r="1153">
          <cell r="H1153">
            <v>45406</v>
          </cell>
        </row>
        <row r="1154">
          <cell r="H1154">
            <v>45407</v>
          </cell>
        </row>
        <row r="1155">
          <cell r="H1155">
            <v>45408</v>
          </cell>
        </row>
        <row r="1156">
          <cell r="H1156">
            <v>45409</v>
          </cell>
        </row>
        <row r="1157">
          <cell r="H1157">
            <v>45410</v>
          </cell>
        </row>
        <row r="1158">
          <cell r="H1158">
            <v>45411</v>
          </cell>
        </row>
        <row r="1159">
          <cell r="H1159">
            <v>45412</v>
          </cell>
        </row>
        <row r="1160">
          <cell r="H1160">
            <v>45413</v>
          </cell>
        </row>
        <row r="1161">
          <cell r="H1161">
            <v>45414</v>
          </cell>
        </row>
        <row r="1162">
          <cell r="H1162">
            <v>45415</v>
          </cell>
        </row>
        <row r="1163">
          <cell r="H1163">
            <v>45416</v>
          </cell>
        </row>
        <row r="1164">
          <cell r="H1164">
            <v>45417</v>
          </cell>
        </row>
        <row r="1165">
          <cell r="H1165">
            <v>45418</v>
          </cell>
        </row>
        <row r="1166">
          <cell r="H1166">
            <v>45419</v>
          </cell>
        </row>
        <row r="1167">
          <cell r="H1167">
            <v>45420</v>
          </cell>
        </row>
        <row r="1168">
          <cell r="H1168">
            <v>45421</v>
          </cell>
        </row>
        <row r="1169">
          <cell r="H1169">
            <v>45422</v>
          </cell>
        </row>
        <row r="1170">
          <cell r="H1170">
            <v>45423</v>
          </cell>
        </row>
        <row r="1171">
          <cell r="H1171">
            <v>45424</v>
          </cell>
        </row>
        <row r="1172">
          <cell r="H1172">
            <v>45425</v>
          </cell>
        </row>
        <row r="1173">
          <cell r="H1173">
            <v>45426</v>
          </cell>
        </row>
        <row r="1174">
          <cell r="H1174">
            <v>45427</v>
          </cell>
        </row>
        <row r="1175">
          <cell r="H1175">
            <v>45428</v>
          </cell>
        </row>
        <row r="1176">
          <cell r="H1176">
            <v>45429</v>
          </cell>
        </row>
        <row r="1177">
          <cell r="H1177">
            <v>45430</v>
          </cell>
        </row>
        <row r="1178">
          <cell r="H1178">
            <v>45431</v>
          </cell>
        </row>
        <row r="1179">
          <cell r="H1179">
            <v>45432</v>
          </cell>
        </row>
        <row r="1180">
          <cell r="H1180">
            <v>45433</v>
          </cell>
        </row>
        <row r="1181">
          <cell r="H1181">
            <v>45434</v>
          </cell>
        </row>
        <row r="1182">
          <cell r="H1182">
            <v>45435</v>
          </cell>
        </row>
        <row r="1183">
          <cell r="H1183">
            <v>45436</v>
          </cell>
        </row>
        <row r="1184">
          <cell r="H1184">
            <v>45437</v>
          </cell>
        </row>
        <row r="1185">
          <cell r="H1185">
            <v>45438</v>
          </cell>
        </row>
        <row r="1186">
          <cell r="H1186">
            <v>45439</v>
          </cell>
        </row>
        <row r="1187">
          <cell r="H1187">
            <v>45440</v>
          </cell>
        </row>
        <row r="1188">
          <cell r="H1188">
            <v>45441</v>
          </cell>
        </row>
        <row r="1189">
          <cell r="H1189">
            <v>45442</v>
          </cell>
        </row>
        <row r="1190">
          <cell r="H1190">
            <v>45443</v>
          </cell>
        </row>
        <row r="1191">
          <cell r="H1191">
            <v>45444</v>
          </cell>
        </row>
        <row r="1192">
          <cell r="H1192">
            <v>45445</v>
          </cell>
        </row>
        <row r="1193">
          <cell r="H1193">
            <v>45446</v>
          </cell>
        </row>
        <row r="1194">
          <cell r="H1194">
            <v>45447</v>
          </cell>
        </row>
        <row r="1195">
          <cell r="H1195">
            <v>45448</v>
          </cell>
        </row>
        <row r="1196">
          <cell r="H1196">
            <v>45449</v>
          </cell>
        </row>
        <row r="1197">
          <cell r="H1197">
            <v>45450</v>
          </cell>
        </row>
        <row r="1198">
          <cell r="H1198">
            <v>45451</v>
          </cell>
        </row>
        <row r="1199">
          <cell r="H1199">
            <v>45452</v>
          </cell>
        </row>
        <row r="1200">
          <cell r="H1200">
            <v>45453</v>
          </cell>
        </row>
        <row r="1201">
          <cell r="H1201">
            <v>45454</v>
          </cell>
        </row>
        <row r="1202">
          <cell r="H1202">
            <v>45455</v>
          </cell>
        </row>
        <row r="1203">
          <cell r="H1203">
            <v>45456</v>
          </cell>
        </row>
        <row r="1204">
          <cell r="H1204">
            <v>45457</v>
          </cell>
        </row>
        <row r="1205">
          <cell r="H1205">
            <v>45458</v>
          </cell>
        </row>
        <row r="1206">
          <cell r="H1206">
            <v>45459</v>
          </cell>
        </row>
        <row r="1207">
          <cell r="H1207">
            <v>45460</v>
          </cell>
        </row>
        <row r="1208">
          <cell r="H1208">
            <v>45461</v>
          </cell>
        </row>
        <row r="1209">
          <cell r="H1209">
            <v>45462</v>
          </cell>
        </row>
        <row r="1210">
          <cell r="H1210">
            <v>45463</v>
          </cell>
        </row>
        <row r="1211">
          <cell r="H1211">
            <v>45464</v>
          </cell>
        </row>
        <row r="1212">
          <cell r="H1212">
            <v>45465</v>
          </cell>
        </row>
        <row r="1213">
          <cell r="H1213">
            <v>45466</v>
          </cell>
        </row>
        <row r="1214">
          <cell r="H1214">
            <v>45467</v>
          </cell>
        </row>
        <row r="1215">
          <cell r="H1215">
            <v>45468</v>
          </cell>
        </row>
        <row r="1216">
          <cell r="H1216">
            <v>45469</v>
          </cell>
        </row>
        <row r="1217">
          <cell r="H1217">
            <v>45470</v>
          </cell>
        </row>
        <row r="1218">
          <cell r="H1218">
            <v>45471</v>
          </cell>
        </row>
        <row r="1219">
          <cell r="H1219">
            <v>45472</v>
          </cell>
        </row>
        <row r="1220">
          <cell r="H1220">
            <v>45473</v>
          </cell>
        </row>
        <row r="1221">
          <cell r="H1221">
            <v>45474</v>
          </cell>
        </row>
        <row r="1222">
          <cell r="H1222">
            <v>45475</v>
          </cell>
        </row>
        <row r="1223">
          <cell r="H1223">
            <v>45476</v>
          </cell>
        </row>
        <row r="1224">
          <cell r="H1224">
            <v>45477</v>
          </cell>
        </row>
        <row r="1225">
          <cell r="H1225">
            <v>45478</v>
          </cell>
        </row>
        <row r="1226">
          <cell r="H1226">
            <v>45479</v>
          </cell>
        </row>
        <row r="1227">
          <cell r="H1227">
            <v>45480</v>
          </cell>
        </row>
        <row r="1228">
          <cell r="H1228">
            <v>45481</v>
          </cell>
        </row>
        <row r="1229">
          <cell r="H1229">
            <v>45482</v>
          </cell>
        </row>
        <row r="1230">
          <cell r="H1230">
            <v>45483</v>
          </cell>
        </row>
        <row r="1231">
          <cell r="H1231">
            <v>45484</v>
          </cell>
        </row>
        <row r="1232">
          <cell r="H1232">
            <v>45485</v>
          </cell>
        </row>
        <row r="1233">
          <cell r="H1233">
            <v>45486</v>
          </cell>
        </row>
        <row r="1234">
          <cell r="H1234">
            <v>45487</v>
          </cell>
        </row>
        <row r="1235">
          <cell r="H1235">
            <v>45488</v>
          </cell>
        </row>
        <row r="1236">
          <cell r="H1236">
            <v>45489</v>
          </cell>
        </row>
        <row r="1237">
          <cell r="H1237">
            <v>45490</v>
          </cell>
        </row>
        <row r="1238">
          <cell r="H1238">
            <v>45491</v>
          </cell>
        </row>
        <row r="1239">
          <cell r="H1239">
            <v>45492</v>
          </cell>
        </row>
        <row r="1240">
          <cell r="H1240">
            <v>45493</v>
          </cell>
        </row>
        <row r="1241">
          <cell r="H1241">
            <v>45494</v>
          </cell>
        </row>
        <row r="1242">
          <cell r="H1242">
            <v>45495</v>
          </cell>
        </row>
        <row r="1243">
          <cell r="H1243">
            <v>45496</v>
          </cell>
        </row>
        <row r="1244">
          <cell r="H1244">
            <v>45497</v>
          </cell>
        </row>
        <row r="1245">
          <cell r="H1245">
            <v>45498</v>
          </cell>
        </row>
        <row r="1246">
          <cell r="H1246">
            <v>45499</v>
          </cell>
        </row>
        <row r="1247">
          <cell r="H1247">
            <v>45500</v>
          </cell>
        </row>
        <row r="1248">
          <cell r="H1248">
            <v>45501</v>
          </cell>
        </row>
        <row r="1249">
          <cell r="H1249">
            <v>45502</v>
          </cell>
        </row>
        <row r="1250">
          <cell r="H1250">
            <v>45503</v>
          </cell>
        </row>
        <row r="1251">
          <cell r="H1251">
            <v>45504</v>
          </cell>
        </row>
        <row r="1252">
          <cell r="H1252">
            <v>45505</v>
          </cell>
        </row>
        <row r="1253">
          <cell r="H1253">
            <v>45506</v>
          </cell>
        </row>
        <row r="1254">
          <cell r="H1254">
            <v>45507</v>
          </cell>
        </row>
        <row r="1255">
          <cell r="H1255">
            <v>45508</v>
          </cell>
        </row>
        <row r="1256">
          <cell r="H1256">
            <v>45509</v>
          </cell>
        </row>
        <row r="1257">
          <cell r="H1257">
            <v>45510</v>
          </cell>
        </row>
        <row r="1258">
          <cell r="H1258">
            <v>45511</v>
          </cell>
        </row>
        <row r="1259">
          <cell r="H1259">
            <v>45512</v>
          </cell>
        </row>
        <row r="1260">
          <cell r="H1260">
            <v>45513</v>
          </cell>
        </row>
        <row r="1261">
          <cell r="H1261">
            <v>45514</v>
          </cell>
        </row>
        <row r="1262">
          <cell r="H1262">
            <v>45515</v>
          </cell>
        </row>
        <row r="1263">
          <cell r="H1263">
            <v>45516</v>
          </cell>
        </row>
        <row r="1264">
          <cell r="H1264">
            <v>45517</v>
          </cell>
        </row>
        <row r="1265">
          <cell r="H1265">
            <v>45518</v>
          </cell>
        </row>
        <row r="1266">
          <cell r="H1266">
            <v>45519</v>
          </cell>
        </row>
        <row r="1267">
          <cell r="H1267">
            <v>45520</v>
          </cell>
        </row>
        <row r="1268">
          <cell r="H1268">
            <v>45521</v>
          </cell>
        </row>
        <row r="1269">
          <cell r="H1269">
            <v>45522</v>
          </cell>
        </row>
        <row r="1270">
          <cell r="H1270">
            <v>45523</v>
          </cell>
        </row>
        <row r="1271">
          <cell r="H1271">
            <v>45524</v>
          </cell>
        </row>
        <row r="1272">
          <cell r="H1272">
            <v>45525</v>
          </cell>
        </row>
        <row r="1273">
          <cell r="H1273">
            <v>45526</v>
          </cell>
        </row>
        <row r="1274">
          <cell r="H1274">
            <v>45527</v>
          </cell>
        </row>
        <row r="1275">
          <cell r="H1275">
            <v>45528</v>
          </cell>
        </row>
        <row r="1276">
          <cell r="H1276">
            <v>45529</v>
          </cell>
        </row>
        <row r="1277">
          <cell r="H1277">
            <v>45530</v>
          </cell>
        </row>
        <row r="1278">
          <cell r="H1278">
            <v>45531</v>
          </cell>
        </row>
        <row r="1279">
          <cell r="H1279">
            <v>45532</v>
          </cell>
        </row>
        <row r="1280">
          <cell r="H1280">
            <v>45533</v>
          </cell>
        </row>
        <row r="1281">
          <cell r="H1281">
            <v>45534</v>
          </cell>
        </row>
        <row r="1282">
          <cell r="H1282">
            <v>45535</v>
          </cell>
        </row>
        <row r="1283">
          <cell r="H1283">
            <v>45536</v>
          </cell>
        </row>
        <row r="1284">
          <cell r="H1284">
            <v>45537</v>
          </cell>
        </row>
        <row r="1285">
          <cell r="H1285">
            <v>45538</v>
          </cell>
        </row>
        <row r="1286">
          <cell r="H1286">
            <v>45539</v>
          </cell>
        </row>
        <row r="1287">
          <cell r="H1287">
            <v>45540</v>
          </cell>
        </row>
        <row r="1288">
          <cell r="H1288">
            <v>45541</v>
          </cell>
        </row>
        <row r="1289">
          <cell r="H1289">
            <v>45542</v>
          </cell>
        </row>
        <row r="1290">
          <cell r="H1290">
            <v>45543</v>
          </cell>
        </row>
        <row r="1291">
          <cell r="H1291">
            <v>45544</v>
          </cell>
        </row>
        <row r="1292">
          <cell r="H1292">
            <v>45545</v>
          </cell>
        </row>
        <row r="1293">
          <cell r="H1293">
            <v>45546</v>
          </cell>
        </row>
        <row r="1294">
          <cell r="H1294">
            <v>45547</v>
          </cell>
        </row>
        <row r="1295">
          <cell r="H1295">
            <v>45548</v>
          </cell>
        </row>
        <row r="1296">
          <cell r="H1296">
            <v>45549</v>
          </cell>
        </row>
        <row r="1297">
          <cell r="H1297">
            <v>45550</v>
          </cell>
        </row>
        <row r="1298">
          <cell r="H1298">
            <v>45551</v>
          </cell>
        </row>
        <row r="1299">
          <cell r="H1299">
            <v>45552</v>
          </cell>
        </row>
        <row r="1300">
          <cell r="H1300">
            <v>45553</v>
          </cell>
        </row>
        <row r="1301">
          <cell r="H1301">
            <v>45554</v>
          </cell>
        </row>
        <row r="1302">
          <cell r="H1302">
            <v>45555</v>
          </cell>
        </row>
        <row r="1303">
          <cell r="H1303">
            <v>45556</v>
          </cell>
        </row>
        <row r="1304">
          <cell r="H1304">
            <v>45557</v>
          </cell>
        </row>
        <row r="1305">
          <cell r="H1305">
            <v>45558</v>
          </cell>
        </row>
        <row r="1306">
          <cell r="H1306">
            <v>45559</v>
          </cell>
        </row>
        <row r="1307">
          <cell r="H1307">
            <v>45560</v>
          </cell>
        </row>
        <row r="1308">
          <cell r="H1308">
            <v>45561</v>
          </cell>
        </row>
        <row r="1309">
          <cell r="H1309">
            <v>45562</v>
          </cell>
        </row>
        <row r="1310">
          <cell r="H1310">
            <v>45563</v>
          </cell>
        </row>
        <row r="1311">
          <cell r="H1311">
            <v>45564</v>
          </cell>
        </row>
        <row r="1312">
          <cell r="H1312">
            <v>45565</v>
          </cell>
        </row>
        <row r="1313">
          <cell r="H1313">
            <v>45566</v>
          </cell>
        </row>
        <row r="1314">
          <cell r="H1314">
            <v>45567</v>
          </cell>
        </row>
        <row r="1315">
          <cell r="H1315">
            <v>45568</v>
          </cell>
        </row>
        <row r="1316">
          <cell r="H1316">
            <v>45569</v>
          </cell>
        </row>
        <row r="1317">
          <cell r="H1317">
            <v>45570</v>
          </cell>
        </row>
        <row r="1318">
          <cell r="H1318">
            <v>45571</v>
          </cell>
        </row>
        <row r="1319">
          <cell r="H1319">
            <v>45572</v>
          </cell>
        </row>
        <row r="1320">
          <cell r="H1320">
            <v>45573</v>
          </cell>
        </row>
        <row r="1321">
          <cell r="H1321">
            <v>45574</v>
          </cell>
        </row>
        <row r="1322">
          <cell r="H1322">
            <v>45575</v>
          </cell>
        </row>
        <row r="1323">
          <cell r="H1323">
            <v>45576</v>
          </cell>
        </row>
        <row r="1324">
          <cell r="H1324">
            <v>45577</v>
          </cell>
        </row>
        <row r="1325">
          <cell r="H1325">
            <v>45578</v>
          </cell>
        </row>
        <row r="1326">
          <cell r="H1326">
            <v>45579</v>
          </cell>
        </row>
        <row r="1327">
          <cell r="H1327">
            <v>45580</v>
          </cell>
        </row>
        <row r="1328">
          <cell r="H1328">
            <v>45581</v>
          </cell>
        </row>
        <row r="1329">
          <cell r="H1329">
            <v>45582</v>
          </cell>
        </row>
        <row r="1330">
          <cell r="H1330">
            <v>45583</v>
          </cell>
        </row>
        <row r="1331">
          <cell r="H1331">
            <v>45584</v>
          </cell>
        </row>
        <row r="1332">
          <cell r="H1332">
            <v>45585</v>
          </cell>
        </row>
        <row r="1333">
          <cell r="H1333">
            <v>45586</v>
          </cell>
        </row>
        <row r="1334">
          <cell r="H1334">
            <v>45587</v>
          </cell>
        </row>
        <row r="1335">
          <cell r="H1335">
            <v>45588</v>
          </cell>
        </row>
        <row r="1336">
          <cell r="H1336">
            <v>45589</v>
          </cell>
        </row>
        <row r="1337">
          <cell r="H1337">
            <v>45590</v>
          </cell>
        </row>
        <row r="1338">
          <cell r="H1338">
            <v>45591</v>
          </cell>
        </row>
        <row r="1339">
          <cell r="H1339">
            <v>45592</v>
          </cell>
        </row>
        <row r="1340">
          <cell r="H1340">
            <v>45593</v>
          </cell>
        </row>
        <row r="1341">
          <cell r="H1341">
            <v>45594</v>
          </cell>
        </row>
        <row r="1342">
          <cell r="H1342">
            <v>45595</v>
          </cell>
        </row>
        <row r="1343">
          <cell r="H1343">
            <v>45596</v>
          </cell>
        </row>
        <row r="1344">
          <cell r="H1344">
            <v>45597</v>
          </cell>
        </row>
        <row r="1345">
          <cell r="H1345">
            <v>45598</v>
          </cell>
        </row>
        <row r="1346">
          <cell r="H1346">
            <v>45599</v>
          </cell>
        </row>
        <row r="1347">
          <cell r="H1347">
            <v>45600</v>
          </cell>
        </row>
        <row r="1348">
          <cell r="H1348">
            <v>45601</v>
          </cell>
        </row>
        <row r="1349">
          <cell r="H1349">
            <v>45602</v>
          </cell>
        </row>
        <row r="1350">
          <cell r="H1350">
            <v>45603</v>
          </cell>
        </row>
        <row r="1351">
          <cell r="H1351">
            <v>45604</v>
          </cell>
        </row>
        <row r="1352">
          <cell r="H1352">
            <v>45605</v>
          </cell>
        </row>
        <row r="1353">
          <cell r="H1353">
            <v>45606</v>
          </cell>
        </row>
        <row r="1354">
          <cell r="H1354">
            <v>45607</v>
          </cell>
        </row>
        <row r="1355">
          <cell r="H1355">
            <v>45608</v>
          </cell>
        </row>
        <row r="1356">
          <cell r="H1356">
            <v>45609</v>
          </cell>
        </row>
        <row r="1357">
          <cell r="H1357">
            <v>45610</v>
          </cell>
        </row>
        <row r="1358">
          <cell r="H1358">
            <v>45611</v>
          </cell>
        </row>
        <row r="1359">
          <cell r="H1359">
            <v>45612</v>
          </cell>
        </row>
        <row r="1360">
          <cell r="H1360">
            <v>45613</v>
          </cell>
        </row>
        <row r="1361">
          <cell r="H1361">
            <v>45614</v>
          </cell>
        </row>
        <row r="1362">
          <cell r="H1362">
            <v>45615</v>
          </cell>
        </row>
        <row r="1363">
          <cell r="H1363">
            <v>45616</v>
          </cell>
        </row>
        <row r="1364">
          <cell r="H1364">
            <v>45617</v>
          </cell>
        </row>
        <row r="1365">
          <cell r="H1365">
            <v>45618</v>
          </cell>
        </row>
        <row r="1366">
          <cell r="H1366">
            <v>45619</v>
          </cell>
        </row>
        <row r="1367">
          <cell r="H1367">
            <v>45620</v>
          </cell>
        </row>
        <row r="1368">
          <cell r="H1368">
            <v>45621</v>
          </cell>
        </row>
        <row r="1369">
          <cell r="H1369">
            <v>45622</v>
          </cell>
        </row>
        <row r="1370">
          <cell r="H1370">
            <v>45623</v>
          </cell>
        </row>
        <row r="1371">
          <cell r="H1371">
            <v>45624</v>
          </cell>
        </row>
        <row r="1372">
          <cell r="H1372">
            <v>45625</v>
          </cell>
        </row>
        <row r="1373">
          <cell r="H1373">
            <v>45626</v>
          </cell>
        </row>
        <row r="1374">
          <cell r="H1374">
            <v>45627</v>
          </cell>
        </row>
        <row r="1375">
          <cell r="H1375">
            <v>45628</v>
          </cell>
        </row>
        <row r="1376">
          <cell r="H1376">
            <v>45629</v>
          </cell>
        </row>
        <row r="1377">
          <cell r="H1377">
            <v>45630</v>
          </cell>
        </row>
        <row r="1378">
          <cell r="H1378">
            <v>45631</v>
          </cell>
        </row>
        <row r="1379">
          <cell r="H1379">
            <v>45632</v>
          </cell>
        </row>
        <row r="1380">
          <cell r="H1380">
            <v>45633</v>
          </cell>
        </row>
        <row r="1381">
          <cell r="H1381">
            <v>45634</v>
          </cell>
        </row>
        <row r="1382">
          <cell r="H1382">
            <v>45635</v>
          </cell>
        </row>
        <row r="1383">
          <cell r="H1383">
            <v>45636</v>
          </cell>
        </row>
        <row r="1384">
          <cell r="H1384">
            <v>45637</v>
          </cell>
        </row>
        <row r="1385">
          <cell r="H1385">
            <v>45638</v>
          </cell>
        </row>
        <row r="1386">
          <cell r="H1386">
            <v>45639</v>
          </cell>
        </row>
        <row r="1387">
          <cell r="H1387">
            <v>45640</v>
          </cell>
        </row>
        <row r="1388">
          <cell r="H1388">
            <v>45641</v>
          </cell>
        </row>
        <row r="1389">
          <cell r="H1389">
            <v>45642</v>
          </cell>
        </row>
        <row r="1390">
          <cell r="H1390">
            <v>45643</v>
          </cell>
        </row>
        <row r="1391">
          <cell r="H1391">
            <v>45644</v>
          </cell>
        </row>
        <row r="1392">
          <cell r="H1392">
            <v>45645</v>
          </cell>
        </row>
        <row r="1393">
          <cell r="H1393">
            <v>45646</v>
          </cell>
        </row>
        <row r="1394">
          <cell r="H1394">
            <v>45647</v>
          </cell>
        </row>
        <row r="1395">
          <cell r="H1395">
            <v>45648</v>
          </cell>
        </row>
        <row r="1396">
          <cell r="H1396">
            <v>45649</v>
          </cell>
        </row>
        <row r="1397">
          <cell r="H1397">
            <v>45650</v>
          </cell>
        </row>
        <row r="1398">
          <cell r="H1398">
            <v>45651</v>
          </cell>
        </row>
        <row r="1399">
          <cell r="H1399">
            <v>45652</v>
          </cell>
        </row>
        <row r="1400">
          <cell r="H1400">
            <v>45653</v>
          </cell>
        </row>
        <row r="1401">
          <cell r="H1401">
            <v>45654</v>
          </cell>
        </row>
        <row r="1402">
          <cell r="H1402">
            <v>45655</v>
          </cell>
        </row>
        <row r="1403">
          <cell r="H1403">
            <v>45656</v>
          </cell>
        </row>
        <row r="1404">
          <cell r="H1404">
            <v>45657</v>
          </cell>
        </row>
        <row r="1405">
          <cell r="H1405">
            <v>45658</v>
          </cell>
        </row>
        <row r="1406">
          <cell r="H1406">
            <v>45659</v>
          </cell>
        </row>
        <row r="1407">
          <cell r="H1407">
            <v>45660</v>
          </cell>
        </row>
        <row r="1408">
          <cell r="H1408">
            <v>45661</v>
          </cell>
        </row>
        <row r="1409">
          <cell r="H1409">
            <v>45662</v>
          </cell>
        </row>
        <row r="1410">
          <cell r="H1410">
            <v>45663</v>
          </cell>
        </row>
        <row r="1411">
          <cell r="H1411">
            <v>45664</v>
          </cell>
        </row>
        <row r="1412">
          <cell r="H1412">
            <v>45665</v>
          </cell>
        </row>
        <row r="1413">
          <cell r="H1413">
            <v>45666</v>
          </cell>
        </row>
        <row r="1414">
          <cell r="H1414">
            <v>45667</v>
          </cell>
        </row>
        <row r="1415">
          <cell r="H1415">
            <v>45668</v>
          </cell>
        </row>
        <row r="1416">
          <cell r="H1416">
            <v>45669</v>
          </cell>
        </row>
        <row r="1417">
          <cell r="H1417">
            <v>45670</v>
          </cell>
        </row>
        <row r="1418">
          <cell r="H1418">
            <v>45671</v>
          </cell>
        </row>
        <row r="1419">
          <cell r="H1419">
            <v>45672</v>
          </cell>
        </row>
        <row r="1420">
          <cell r="H1420">
            <v>45673</v>
          </cell>
        </row>
        <row r="1421">
          <cell r="H1421">
            <v>45674</v>
          </cell>
        </row>
        <row r="1422">
          <cell r="H1422">
            <v>45675</v>
          </cell>
        </row>
        <row r="1423">
          <cell r="H1423">
            <v>45676</v>
          </cell>
        </row>
        <row r="1424">
          <cell r="H1424">
            <v>45677</v>
          </cell>
        </row>
        <row r="1425">
          <cell r="H1425">
            <v>45678</v>
          </cell>
        </row>
        <row r="1426">
          <cell r="H1426">
            <v>45679</v>
          </cell>
        </row>
        <row r="1427">
          <cell r="H1427">
            <v>45680</v>
          </cell>
        </row>
        <row r="1428">
          <cell r="H1428">
            <v>45681</v>
          </cell>
        </row>
        <row r="1429">
          <cell r="H1429">
            <v>45682</v>
          </cell>
        </row>
        <row r="1430">
          <cell r="H1430">
            <v>45683</v>
          </cell>
        </row>
        <row r="1431">
          <cell r="H1431">
            <v>45684</v>
          </cell>
        </row>
        <row r="1432">
          <cell r="H1432">
            <v>45685</v>
          </cell>
        </row>
        <row r="1433">
          <cell r="H1433">
            <v>45686</v>
          </cell>
        </row>
        <row r="1434">
          <cell r="H1434">
            <v>45687</v>
          </cell>
        </row>
        <row r="1435">
          <cell r="H1435">
            <v>45688</v>
          </cell>
        </row>
        <row r="1436">
          <cell r="H1436">
            <v>45689</v>
          </cell>
        </row>
        <row r="1437">
          <cell r="H1437">
            <v>45690</v>
          </cell>
        </row>
        <row r="1438">
          <cell r="H1438">
            <v>45691</v>
          </cell>
        </row>
        <row r="1439">
          <cell r="H1439">
            <v>45692</v>
          </cell>
        </row>
        <row r="1440">
          <cell r="H1440">
            <v>45693</v>
          </cell>
        </row>
        <row r="1441">
          <cell r="H1441">
            <v>45694</v>
          </cell>
        </row>
        <row r="1442">
          <cell r="H1442">
            <v>45695</v>
          </cell>
        </row>
        <row r="1443">
          <cell r="H1443">
            <v>45696</v>
          </cell>
        </row>
        <row r="1444">
          <cell r="H1444">
            <v>45697</v>
          </cell>
        </row>
        <row r="1445">
          <cell r="H1445">
            <v>45698</v>
          </cell>
        </row>
        <row r="1446">
          <cell r="H1446">
            <v>45699</v>
          </cell>
        </row>
        <row r="1447">
          <cell r="H1447">
            <v>45700</v>
          </cell>
        </row>
        <row r="1448">
          <cell r="H1448">
            <v>45701</v>
          </cell>
        </row>
        <row r="1449">
          <cell r="H1449">
            <v>45702</v>
          </cell>
        </row>
        <row r="1450">
          <cell r="H1450">
            <v>45703</v>
          </cell>
        </row>
        <row r="1451">
          <cell r="H1451">
            <v>45704</v>
          </cell>
        </row>
        <row r="1452">
          <cell r="H1452">
            <v>45705</v>
          </cell>
        </row>
        <row r="1453">
          <cell r="H1453">
            <v>45706</v>
          </cell>
        </row>
        <row r="1454">
          <cell r="H1454">
            <v>45707</v>
          </cell>
        </row>
        <row r="1455">
          <cell r="H1455">
            <v>45708</v>
          </cell>
        </row>
        <row r="1456">
          <cell r="H1456">
            <v>45709</v>
          </cell>
        </row>
        <row r="1457">
          <cell r="H1457">
            <v>45710</v>
          </cell>
        </row>
        <row r="1458">
          <cell r="H1458">
            <v>45711</v>
          </cell>
        </row>
        <row r="1459">
          <cell r="H1459">
            <v>45712</v>
          </cell>
        </row>
        <row r="1460">
          <cell r="H1460">
            <v>45713</v>
          </cell>
        </row>
        <row r="1461">
          <cell r="H1461">
            <v>45714</v>
          </cell>
        </row>
        <row r="1462">
          <cell r="H1462">
            <v>45715</v>
          </cell>
        </row>
        <row r="1463">
          <cell r="H1463">
            <v>45716</v>
          </cell>
        </row>
        <row r="1464">
          <cell r="H1464">
            <v>45717</v>
          </cell>
        </row>
        <row r="1465">
          <cell r="H1465">
            <v>45718</v>
          </cell>
        </row>
        <row r="1466">
          <cell r="H1466">
            <v>45719</v>
          </cell>
        </row>
        <row r="1467">
          <cell r="H1467">
            <v>45720</v>
          </cell>
        </row>
        <row r="1468">
          <cell r="H1468">
            <v>45721</v>
          </cell>
        </row>
        <row r="1469">
          <cell r="H1469">
            <v>45722</v>
          </cell>
        </row>
        <row r="1470">
          <cell r="H1470">
            <v>45723</v>
          </cell>
        </row>
        <row r="1471">
          <cell r="H1471">
            <v>45724</v>
          </cell>
        </row>
        <row r="1472">
          <cell r="H1472">
            <v>45725</v>
          </cell>
        </row>
        <row r="1473">
          <cell r="H1473">
            <v>45726</v>
          </cell>
        </row>
        <row r="1474">
          <cell r="H1474">
            <v>45727</v>
          </cell>
        </row>
        <row r="1475">
          <cell r="H1475">
            <v>45728</v>
          </cell>
        </row>
        <row r="1476">
          <cell r="H1476">
            <v>45729</v>
          </cell>
        </row>
        <row r="1477">
          <cell r="H1477">
            <v>45730</v>
          </cell>
        </row>
        <row r="1478">
          <cell r="H1478">
            <v>45731</v>
          </cell>
        </row>
        <row r="1479">
          <cell r="H1479">
            <v>45732</v>
          </cell>
        </row>
        <row r="1480">
          <cell r="H1480">
            <v>45733</v>
          </cell>
        </row>
        <row r="1481">
          <cell r="H1481">
            <v>45734</v>
          </cell>
        </row>
        <row r="1482">
          <cell r="H1482">
            <v>45735</v>
          </cell>
        </row>
        <row r="1483">
          <cell r="H1483">
            <v>45736</v>
          </cell>
        </row>
        <row r="1484">
          <cell r="H1484">
            <v>45737</v>
          </cell>
        </row>
        <row r="1485">
          <cell r="H1485">
            <v>45738</v>
          </cell>
        </row>
        <row r="1486">
          <cell r="H1486">
            <v>45739</v>
          </cell>
        </row>
        <row r="1487">
          <cell r="H1487">
            <v>45740</v>
          </cell>
        </row>
        <row r="1488">
          <cell r="H1488">
            <v>45741</v>
          </cell>
        </row>
        <row r="1489">
          <cell r="H1489">
            <v>45742</v>
          </cell>
        </row>
        <row r="1490">
          <cell r="H1490">
            <v>45743</v>
          </cell>
        </row>
        <row r="1491">
          <cell r="H1491">
            <v>45744</v>
          </cell>
        </row>
        <row r="1492">
          <cell r="H1492">
            <v>45745</v>
          </cell>
        </row>
        <row r="1493">
          <cell r="H1493">
            <v>45746</v>
          </cell>
        </row>
        <row r="1494">
          <cell r="H1494">
            <v>45747</v>
          </cell>
        </row>
        <row r="1495">
          <cell r="H1495">
            <v>45748</v>
          </cell>
        </row>
        <row r="1496">
          <cell r="H1496">
            <v>45749</v>
          </cell>
        </row>
        <row r="1497">
          <cell r="H1497">
            <v>45750</v>
          </cell>
        </row>
        <row r="1498">
          <cell r="H1498">
            <v>45751</v>
          </cell>
        </row>
        <row r="1499">
          <cell r="H1499">
            <v>45752</v>
          </cell>
        </row>
        <row r="1500">
          <cell r="H1500">
            <v>45753</v>
          </cell>
        </row>
        <row r="1501">
          <cell r="H1501">
            <v>45754</v>
          </cell>
        </row>
        <row r="1502">
          <cell r="H1502">
            <v>45755</v>
          </cell>
        </row>
        <row r="1503">
          <cell r="H1503">
            <v>45756</v>
          </cell>
        </row>
        <row r="1504">
          <cell r="H1504">
            <v>45757</v>
          </cell>
        </row>
        <row r="1505">
          <cell r="H1505">
            <v>45758</v>
          </cell>
        </row>
        <row r="1506">
          <cell r="H1506">
            <v>45759</v>
          </cell>
        </row>
        <row r="1507">
          <cell r="H1507">
            <v>45760</v>
          </cell>
        </row>
        <row r="1508">
          <cell r="H1508">
            <v>45761</v>
          </cell>
        </row>
        <row r="1509">
          <cell r="H1509">
            <v>45762</v>
          </cell>
        </row>
        <row r="1510">
          <cell r="H1510">
            <v>45763</v>
          </cell>
        </row>
        <row r="1511">
          <cell r="H1511">
            <v>45764</v>
          </cell>
        </row>
        <row r="1512">
          <cell r="H1512">
            <v>45765</v>
          </cell>
        </row>
        <row r="1513">
          <cell r="H1513">
            <v>45766</v>
          </cell>
        </row>
        <row r="1514">
          <cell r="H1514">
            <v>45767</v>
          </cell>
        </row>
        <row r="1515">
          <cell r="H1515">
            <v>45768</v>
          </cell>
        </row>
        <row r="1516">
          <cell r="H1516">
            <v>45769</v>
          </cell>
        </row>
        <row r="1517">
          <cell r="H1517">
            <v>45770</v>
          </cell>
        </row>
        <row r="1518">
          <cell r="H1518">
            <v>45771</v>
          </cell>
        </row>
        <row r="1519">
          <cell r="H1519">
            <v>45772</v>
          </cell>
        </row>
        <row r="1520">
          <cell r="H1520">
            <v>45773</v>
          </cell>
        </row>
        <row r="1521">
          <cell r="H1521">
            <v>45774</v>
          </cell>
        </row>
        <row r="1522">
          <cell r="H1522">
            <v>45775</v>
          </cell>
        </row>
        <row r="1523">
          <cell r="H1523">
            <v>45776</v>
          </cell>
        </row>
        <row r="1524">
          <cell r="H1524">
            <v>45777</v>
          </cell>
        </row>
        <row r="1525">
          <cell r="H1525">
            <v>45778</v>
          </cell>
        </row>
        <row r="1526">
          <cell r="H1526">
            <v>45779</v>
          </cell>
        </row>
        <row r="1527">
          <cell r="H1527">
            <v>45780</v>
          </cell>
        </row>
        <row r="1528">
          <cell r="H1528">
            <v>45781</v>
          </cell>
        </row>
        <row r="1529">
          <cell r="H1529">
            <v>45782</v>
          </cell>
        </row>
        <row r="1530">
          <cell r="H1530">
            <v>45783</v>
          </cell>
        </row>
        <row r="1531">
          <cell r="H1531">
            <v>45784</v>
          </cell>
        </row>
        <row r="1532">
          <cell r="H1532">
            <v>45785</v>
          </cell>
        </row>
        <row r="1533">
          <cell r="H1533">
            <v>45786</v>
          </cell>
        </row>
        <row r="1534">
          <cell r="H1534">
            <v>45787</v>
          </cell>
        </row>
        <row r="1535">
          <cell r="H1535">
            <v>45788</v>
          </cell>
        </row>
        <row r="1536">
          <cell r="H1536">
            <v>45789</v>
          </cell>
        </row>
        <row r="1537">
          <cell r="H1537">
            <v>45790</v>
          </cell>
        </row>
        <row r="1538">
          <cell r="H1538">
            <v>45791</v>
          </cell>
        </row>
        <row r="1539">
          <cell r="H1539">
            <v>45792</v>
          </cell>
        </row>
        <row r="1540">
          <cell r="H1540">
            <v>45793</v>
          </cell>
        </row>
        <row r="1541">
          <cell r="H1541">
            <v>45794</v>
          </cell>
        </row>
        <row r="1542">
          <cell r="H1542">
            <v>45795</v>
          </cell>
        </row>
        <row r="1543">
          <cell r="H1543">
            <v>45796</v>
          </cell>
        </row>
        <row r="1544">
          <cell r="H1544">
            <v>45797</v>
          </cell>
        </row>
        <row r="1545">
          <cell r="H1545">
            <v>45798</v>
          </cell>
        </row>
        <row r="1546">
          <cell r="H1546">
            <v>45799</v>
          </cell>
        </row>
        <row r="1547">
          <cell r="H1547">
            <v>45800</v>
          </cell>
        </row>
        <row r="1548">
          <cell r="H1548">
            <v>45801</v>
          </cell>
        </row>
        <row r="1549">
          <cell r="H1549">
            <v>45802</v>
          </cell>
        </row>
        <row r="1550">
          <cell r="H1550">
            <v>45803</v>
          </cell>
        </row>
        <row r="1551">
          <cell r="H1551">
            <v>45804</v>
          </cell>
        </row>
        <row r="1552">
          <cell r="H1552">
            <v>45805</v>
          </cell>
        </row>
        <row r="1553">
          <cell r="H1553">
            <v>45806</v>
          </cell>
        </row>
        <row r="1554">
          <cell r="H1554">
            <v>45807</v>
          </cell>
        </row>
        <row r="1555">
          <cell r="H1555">
            <v>45808</v>
          </cell>
        </row>
        <row r="1556">
          <cell r="H1556">
            <v>45809</v>
          </cell>
        </row>
        <row r="1557">
          <cell r="H1557">
            <v>45810</v>
          </cell>
        </row>
        <row r="1558">
          <cell r="H1558">
            <v>45811</v>
          </cell>
        </row>
        <row r="1559">
          <cell r="H1559">
            <v>45812</v>
          </cell>
        </row>
        <row r="1560">
          <cell r="H1560">
            <v>45813</v>
          </cell>
        </row>
        <row r="1561">
          <cell r="H1561">
            <v>45814</v>
          </cell>
        </row>
        <row r="1562">
          <cell r="H1562">
            <v>45815</v>
          </cell>
        </row>
        <row r="1563">
          <cell r="H1563">
            <v>45816</v>
          </cell>
        </row>
        <row r="1564">
          <cell r="H1564">
            <v>45817</v>
          </cell>
        </row>
        <row r="1565">
          <cell r="H1565">
            <v>45818</v>
          </cell>
        </row>
        <row r="1566">
          <cell r="H1566">
            <v>45819</v>
          </cell>
        </row>
        <row r="1567">
          <cell r="H1567">
            <v>45820</v>
          </cell>
        </row>
        <row r="1568">
          <cell r="H1568">
            <v>45821</v>
          </cell>
        </row>
        <row r="1569">
          <cell r="H1569">
            <v>45822</v>
          </cell>
        </row>
        <row r="1570">
          <cell r="H1570">
            <v>45823</v>
          </cell>
        </row>
        <row r="1571">
          <cell r="H1571">
            <v>45824</v>
          </cell>
        </row>
        <row r="1572">
          <cell r="H1572">
            <v>45825</v>
          </cell>
        </row>
        <row r="1573">
          <cell r="H1573">
            <v>45826</v>
          </cell>
        </row>
        <row r="1574">
          <cell r="H1574">
            <v>45827</v>
          </cell>
        </row>
        <row r="1575">
          <cell r="H1575">
            <v>45828</v>
          </cell>
        </row>
        <row r="1576">
          <cell r="H1576">
            <v>45829</v>
          </cell>
        </row>
        <row r="1577">
          <cell r="H1577">
            <v>45830</v>
          </cell>
        </row>
        <row r="1578">
          <cell r="H1578">
            <v>45831</v>
          </cell>
        </row>
        <row r="1579">
          <cell r="H1579">
            <v>45832</v>
          </cell>
        </row>
        <row r="1580">
          <cell r="H1580">
            <v>45833</v>
          </cell>
        </row>
        <row r="1581">
          <cell r="H1581">
            <v>45834</v>
          </cell>
        </row>
        <row r="1582">
          <cell r="H1582">
            <v>45835</v>
          </cell>
        </row>
        <row r="1583">
          <cell r="H1583">
            <v>45836</v>
          </cell>
        </row>
        <row r="1584">
          <cell r="H1584">
            <v>45837</v>
          </cell>
        </row>
        <row r="1585">
          <cell r="H1585">
            <v>45838</v>
          </cell>
        </row>
        <row r="1586">
          <cell r="H1586">
            <v>45839</v>
          </cell>
        </row>
        <row r="1587">
          <cell r="H1587">
            <v>45840</v>
          </cell>
        </row>
        <row r="1588">
          <cell r="H1588">
            <v>45841</v>
          </cell>
        </row>
        <row r="1589">
          <cell r="H1589">
            <v>45842</v>
          </cell>
        </row>
        <row r="1590">
          <cell r="H1590">
            <v>45843</v>
          </cell>
        </row>
        <row r="1591">
          <cell r="H1591">
            <v>45844</v>
          </cell>
        </row>
        <row r="1592">
          <cell r="H1592">
            <v>45845</v>
          </cell>
        </row>
        <row r="1593">
          <cell r="H1593">
            <v>45846</v>
          </cell>
        </row>
        <row r="1594">
          <cell r="H1594">
            <v>45847</v>
          </cell>
        </row>
        <row r="1595">
          <cell r="H1595">
            <v>45848</v>
          </cell>
        </row>
        <row r="1596">
          <cell r="H1596">
            <v>45849</v>
          </cell>
        </row>
        <row r="1597">
          <cell r="H1597">
            <v>45850</v>
          </cell>
        </row>
        <row r="1598">
          <cell r="H1598">
            <v>45851</v>
          </cell>
        </row>
        <row r="1599">
          <cell r="H1599">
            <v>45852</v>
          </cell>
        </row>
        <row r="1600">
          <cell r="H1600">
            <v>45853</v>
          </cell>
        </row>
        <row r="1601">
          <cell r="H1601">
            <v>45854</v>
          </cell>
        </row>
        <row r="1602">
          <cell r="H1602">
            <v>45855</v>
          </cell>
        </row>
        <row r="1603">
          <cell r="H1603">
            <v>45856</v>
          </cell>
        </row>
        <row r="1604">
          <cell r="H1604">
            <v>45857</v>
          </cell>
        </row>
        <row r="1605">
          <cell r="H1605">
            <v>45858</v>
          </cell>
        </row>
        <row r="1606">
          <cell r="H1606">
            <v>45859</v>
          </cell>
        </row>
        <row r="1607">
          <cell r="H1607">
            <v>45860</v>
          </cell>
        </row>
        <row r="1608">
          <cell r="H1608">
            <v>45861</v>
          </cell>
        </row>
        <row r="1609">
          <cell r="H1609">
            <v>45862</v>
          </cell>
        </row>
        <row r="1610">
          <cell r="H1610">
            <v>45863</v>
          </cell>
        </row>
        <row r="1611">
          <cell r="H1611">
            <v>45864</v>
          </cell>
        </row>
        <row r="1612">
          <cell r="H1612">
            <v>45865</v>
          </cell>
        </row>
        <row r="1613">
          <cell r="H1613">
            <v>45866</v>
          </cell>
        </row>
        <row r="1614">
          <cell r="H1614">
            <v>45867</v>
          </cell>
        </row>
        <row r="1615">
          <cell r="H1615">
            <v>45868</v>
          </cell>
        </row>
        <row r="1616">
          <cell r="H1616">
            <v>45869</v>
          </cell>
        </row>
        <row r="1617">
          <cell r="H1617">
            <v>45870</v>
          </cell>
        </row>
        <row r="1618">
          <cell r="H1618">
            <v>45871</v>
          </cell>
        </row>
        <row r="1619">
          <cell r="H1619">
            <v>45872</v>
          </cell>
        </row>
        <row r="1620">
          <cell r="H1620">
            <v>45873</v>
          </cell>
        </row>
        <row r="1621">
          <cell r="H1621">
            <v>45874</v>
          </cell>
        </row>
        <row r="1622">
          <cell r="H1622">
            <v>45875</v>
          </cell>
        </row>
        <row r="1623">
          <cell r="H1623">
            <v>45876</v>
          </cell>
        </row>
        <row r="1624">
          <cell r="H1624">
            <v>45877</v>
          </cell>
        </row>
        <row r="1625">
          <cell r="H1625">
            <v>45878</v>
          </cell>
        </row>
        <row r="1626">
          <cell r="H1626">
            <v>45879</v>
          </cell>
        </row>
        <row r="1627">
          <cell r="H1627">
            <v>45880</v>
          </cell>
        </row>
        <row r="1628">
          <cell r="H1628">
            <v>45881</v>
          </cell>
        </row>
        <row r="1629">
          <cell r="H1629">
            <v>45882</v>
          </cell>
        </row>
        <row r="1630">
          <cell r="H1630">
            <v>45883</v>
          </cell>
        </row>
        <row r="1631">
          <cell r="H1631">
            <v>45884</v>
          </cell>
        </row>
        <row r="1632">
          <cell r="H1632">
            <v>45885</v>
          </cell>
        </row>
        <row r="1633">
          <cell r="H1633">
            <v>45886</v>
          </cell>
        </row>
        <row r="1634">
          <cell r="H1634">
            <v>45887</v>
          </cell>
        </row>
        <row r="1635">
          <cell r="H1635">
            <v>45888</v>
          </cell>
        </row>
        <row r="1636">
          <cell r="H1636">
            <v>45889</v>
          </cell>
        </row>
        <row r="1637">
          <cell r="H1637">
            <v>45890</v>
          </cell>
        </row>
        <row r="1638">
          <cell r="H1638">
            <v>45891</v>
          </cell>
        </row>
        <row r="1639">
          <cell r="H1639">
            <v>45892</v>
          </cell>
        </row>
        <row r="1640">
          <cell r="H1640">
            <v>45893</v>
          </cell>
        </row>
        <row r="1641">
          <cell r="H1641">
            <v>45894</v>
          </cell>
        </row>
        <row r="1642">
          <cell r="H1642">
            <v>45895</v>
          </cell>
        </row>
        <row r="1643">
          <cell r="H1643">
            <v>45896</v>
          </cell>
        </row>
        <row r="1644">
          <cell r="H1644">
            <v>45897</v>
          </cell>
        </row>
        <row r="1645">
          <cell r="H1645">
            <v>45898</v>
          </cell>
        </row>
        <row r="1646">
          <cell r="H1646">
            <v>45899</v>
          </cell>
        </row>
        <row r="1647">
          <cell r="H1647">
            <v>45900</v>
          </cell>
        </row>
        <row r="1648">
          <cell r="H1648">
            <v>45901</v>
          </cell>
        </row>
        <row r="1649">
          <cell r="H1649">
            <v>45902</v>
          </cell>
        </row>
        <row r="1650">
          <cell r="H1650">
            <v>45903</v>
          </cell>
        </row>
        <row r="1651">
          <cell r="H1651">
            <v>45904</v>
          </cell>
        </row>
        <row r="1652">
          <cell r="H1652">
            <v>45905</v>
          </cell>
        </row>
        <row r="1653">
          <cell r="H1653">
            <v>45906</v>
          </cell>
        </row>
        <row r="1654">
          <cell r="H1654">
            <v>45907</v>
          </cell>
        </row>
        <row r="1655">
          <cell r="H1655">
            <v>45908</v>
          </cell>
        </row>
        <row r="1656">
          <cell r="H1656">
            <v>45909</v>
          </cell>
        </row>
        <row r="1657">
          <cell r="H1657">
            <v>45910</v>
          </cell>
        </row>
        <row r="1658">
          <cell r="H1658">
            <v>45911</v>
          </cell>
        </row>
        <row r="1659">
          <cell r="H1659">
            <v>45912</v>
          </cell>
        </row>
        <row r="1660">
          <cell r="H1660">
            <v>45913</v>
          </cell>
        </row>
        <row r="1661">
          <cell r="H1661">
            <v>45914</v>
          </cell>
        </row>
        <row r="1662">
          <cell r="H1662">
            <v>45915</v>
          </cell>
        </row>
        <row r="1663">
          <cell r="H1663">
            <v>45916</v>
          </cell>
        </row>
        <row r="1664">
          <cell r="H1664">
            <v>45917</v>
          </cell>
        </row>
        <row r="1665">
          <cell r="H1665">
            <v>45918</v>
          </cell>
        </row>
        <row r="1666">
          <cell r="H1666">
            <v>45919</v>
          </cell>
        </row>
        <row r="1667">
          <cell r="H1667">
            <v>45920</v>
          </cell>
        </row>
        <row r="1668">
          <cell r="H1668">
            <v>45921</v>
          </cell>
        </row>
        <row r="1669">
          <cell r="H1669">
            <v>45922</v>
          </cell>
        </row>
        <row r="1670">
          <cell r="H1670">
            <v>45923</v>
          </cell>
        </row>
        <row r="1671">
          <cell r="H1671">
            <v>45924</v>
          </cell>
        </row>
        <row r="1672">
          <cell r="H1672">
            <v>45925</v>
          </cell>
        </row>
        <row r="1673">
          <cell r="H1673">
            <v>45926</v>
          </cell>
        </row>
        <row r="1674">
          <cell r="H1674">
            <v>45927</v>
          </cell>
        </row>
        <row r="1675">
          <cell r="H1675">
            <v>45928</v>
          </cell>
        </row>
        <row r="1676">
          <cell r="H1676">
            <v>45929</v>
          </cell>
        </row>
        <row r="1677">
          <cell r="H1677">
            <v>45930</v>
          </cell>
        </row>
        <row r="1678">
          <cell r="H1678">
            <v>45931</v>
          </cell>
        </row>
        <row r="1679">
          <cell r="H1679">
            <v>45932</v>
          </cell>
        </row>
        <row r="1680">
          <cell r="H1680">
            <v>45933</v>
          </cell>
        </row>
        <row r="1681">
          <cell r="H1681">
            <v>45934</v>
          </cell>
        </row>
        <row r="1682">
          <cell r="H1682">
            <v>45935</v>
          </cell>
        </row>
        <row r="1683">
          <cell r="H1683">
            <v>45936</v>
          </cell>
        </row>
        <row r="1684">
          <cell r="H1684">
            <v>45937</v>
          </cell>
        </row>
        <row r="1685">
          <cell r="H1685">
            <v>45938</v>
          </cell>
        </row>
        <row r="1686">
          <cell r="H1686">
            <v>45939</v>
          </cell>
        </row>
        <row r="1687">
          <cell r="H1687">
            <v>45940</v>
          </cell>
        </row>
        <row r="1688">
          <cell r="H1688">
            <v>45941</v>
          </cell>
        </row>
        <row r="1689">
          <cell r="H1689">
            <v>45942</v>
          </cell>
        </row>
        <row r="1690">
          <cell r="H1690">
            <v>45943</v>
          </cell>
        </row>
        <row r="1691">
          <cell r="H1691">
            <v>45944</v>
          </cell>
        </row>
        <row r="1692">
          <cell r="H1692">
            <v>45945</v>
          </cell>
        </row>
        <row r="1693">
          <cell r="H1693">
            <v>45946</v>
          </cell>
        </row>
        <row r="1694">
          <cell r="H1694">
            <v>45947</v>
          </cell>
        </row>
        <row r="1695">
          <cell r="H1695">
            <v>45948</v>
          </cell>
        </row>
        <row r="1696">
          <cell r="H1696">
            <v>45949</v>
          </cell>
        </row>
        <row r="1697">
          <cell r="H1697">
            <v>45950</v>
          </cell>
        </row>
        <row r="1698">
          <cell r="H1698">
            <v>45951</v>
          </cell>
        </row>
        <row r="1699">
          <cell r="H1699">
            <v>45952</v>
          </cell>
        </row>
        <row r="1700">
          <cell r="H1700">
            <v>45953</v>
          </cell>
        </row>
        <row r="1701">
          <cell r="H1701">
            <v>45954</v>
          </cell>
        </row>
        <row r="1702">
          <cell r="H1702">
            <v>45955</v>
          </cell>
        </row>
        <row r="1703">
          <cell r="H1703">
            <v>45956</v>
          </cell>
        </row>
        <row r="1704">
          <cell r="H1704">
            <v>45957</v>
          </cell>
        </row>
        <row r="1705">
          <cell r="H1705">
            <v>45958</v>
          </cell>
        </row>
        <row r="1706">
          <cell r="H1706">
            <v>45959</v>
          </cell>
        </row>
        <row r="1707">
          <cell r="H1707">
            <v>45960</v>
          </cell>
        </row>
        <row r="1708">
          <cell r="H1708">
            <v>45961</v>
          </cell>
        </row>
        <row r="1709">
          <cell r="H1709">
            <v>45962</v>
          </cell>
        </row>
        <row r="1710">
          <cell r="H1710">
            <v>45963</v>
          </cell>
        </row>
        <row r="1711">
          <cell r="H1711">
            <v>45964</v>
          </cell>
        </row>
        <row r="1712">
          <cell r="H1712">
            <v>45965</v>
          </cell>
        </row>
        <row r="1713">
          <cell r="H1713">
            <v>45966</v>
          </cell>
        </row>
        <row r="1714">
          <cell r="H1714">
            <v>45967</v>
          </cell>
        </row>
        <row r="1715">
          <cell r="H1715">
            <v>45968</v>
          </cell>
        </row>
        <row r="1716">
          <cell r="H1716">
            <v>45969</v>
          </cell>
        </row>
        <row r="1717">
          <cell r="H1717">
            <v>45970</v>
          </cell>
        </row>
        <row r="1718">
          <cell r="H1718">
            <v>45971</v>
          </cell>
        </row>
        <row r="1719">
          <cell r="H1719">
            <v>45972</v>
          </cell>
        </row>
        <row r="1720">
          <cell r="H1720">
            <v>45973</v>
          </cell>
        </row>
        <row r="1721">
          <cell r="H1721">
            <v>45974</v>
          </cell>
        </row>
        <row r="1722">
          <cell r="H1722">
            <v>45975</v>
          </cell>
        </row>
        <row r="1723">
          <cell r="H1723">
            <v>45976</v>
          </cell>
        </row>
        <row r="1724">
          <cell r="H1724">
            <v>45977</v>
          </cell>
        </row>
        <row r="1725">
          <cell r="H1725">
            <v>45978</v>
          </cell>
        </row>
        <row r="1726">
          <cell r="H1726">
            <v>45979</v>
          </cell>
        </row>
        <row r="1727">
          <cell r="H1727">
            <v>45980</v>
          </cell>
        </row>
        <row r="1728">
          <cell r="H1728">
            <v>45981</v>
          </cell>
        </row>
        <row r="1729">
          <cell r="H1729">
            <v>45982</v>
          </cell>
        </row>
        <row r="1730">
          <cell r="H1730">
            <v>45983</v>
          </cell>
        </row>
        <row r="1731">
          <cell r="H1731">
            <v>45984</v>
          </cell>
        </row>
        <row r="1732">
          <cell r="H1732">
            <v>45985</v>
          </cell>
        </row>
        <row r="1733">
          <cell r="H1733">
            <v>45986</v>
          </cell>
        </row>
        <row r="1734">
          <cell r="H1734">
            <v>45987</v>
          </cell>
        </row>
        <row r="1735">
          <cell r="H1735">
            <v>45988</v>
          </cell>
        </row>
        <row r="1736">
          <cell r="H1736">
            <v>45989</v>
          </cell>
        </row>
        <row r="1737">
          <cell r="H1737">
            <v>45990</v>
          </cell>
        </row>
        <row r="1738">
          <cell r="H1738">
            <v>45991</v>
          </cell>
        </row>
        <row r="1739">
          <cell r="H1739">
            <v>45992</v>
          </cell>
        </row>
        <row r="1740">
          <cell r="H1740">
            <v>45993</v>
          </cell>
        </row>
        <row r="1741">
          <cell r="H1741">
            <v>45994</v>
          </cell>
        </row>
        <row r="1742">
          <cell r="H1742">
            <v>45995</v>
          </cell>
        </row>
        <row r="1743">
          <cell r="H1743">
            <v>45996</v>
          </cell>
        </row>
        <row r="1744">
          <cell r="H1744">
            <v>45997</v>
          </cell>
        </row>
        <row r="1745">
          <cell r="H1745">
            <v>45998</v>
          </cell>
        </row>
        <row r="1746">
          <cell r="H1746">
            <v>45999</v>
          </cell>
        </row>
        <row r="1747">
          <cell r="H1747">
            <v>46000</v>
          </cell>
        </row>
        <row r="1748">
          <cell r="H1748">
            <v>46001</v>
          </cell>
        </row>
        <row r="1749">
          <cell r="H1749">
            <v>46002</v>
          </cell>
        </row>
        <row r="1750">
          <cell r="H1750">
            <v>46003</v>
          </cell>
        </row>
        <row r="1751">
          <cell r="H1751">
            <v>46004</v>
          </cell>
        </row>
        <row r="1752">
          <cell r="H1752">
            <v>46005</v>
          </cell>
        </row>
        <row r="1753">
          <cell r="H1753">
            <v>46006</v>
          </cell>
        </row>
        <row r="1754">
          <cell r="H1754">
            <v>46007</v>
          </cell>
        </row>
        <row r="1755">
          <cell r="H1755">
            <v>46008</v>
          </cell>
        </row>
        <row r="1756">
          <cell r="H1756">
            <v>46009</v>
          </cell>
        </row>
        <row r="1757">
          <cell r="H1757">
            <v>46010</v>
          </cell>
        </row>
        <row r="1758">
          <cell r="H1758">
            <v>46011</v>
          </cell>
        </row>
        <row r="1759">
          <cell r="H1759">
            <v>46012</v>
          </cell>
        </row>
        <row r="1760">
          <cell r="H1760">
            <v>46013</v>
          </cell>
        </row>
        <row r="1761">
          <cell r="H1761">
            <v>46014</v>
          </cell>
        </row>
        <row r="1762">
          <cell r="H1762">
            <v>46015</v>
          </cell>
        </row>
        <row r="1763">
          <cell r="H1763">
            <v>46016</v>
          </cell>
        </row>
        <row r="1764">
          <cell r="H1764">
            <v>46017</v>
          </cell>
        </row>
        <row r="1765">
          <cell r="H1765">
            <v>46018</v>
          </cell>
        </row>
        <row r="1766">
          <cell r="H1766">
            <v>46019</v>
          </cell>
        </row>
        <row r="1767">
          <cell r="H1767">
            <v>46020</v>
          </cell>
        </row>
        <row r="1768">
          <cell r="H1768">
            <v>46021</v>
          </cell>
        </row>
        <row r="1769">
          <cell r="H1769">
            <v>46022</v>
          </cell>
        </row>
        <row r="1770">
          <cell r="H1770">
            <v>46023</v>
          </cell>
        </row>
        <row r="1771">
          <cell r="H1771">
            <v>46024</v>
          </cell>
        </row>
        <row r="1772">
          <cell r="H1772">
            <v>46025</v>
          </cell>
        </row>
        <row r="1773">
          <cell r="H1773">
            <v>46026</v>
          </cell>
        </row>
        <row r="1774">
          <cell r="H1774">
            <v>46027</v>
          </cell>
        </row>
        <row r="1775">
          <cell r="H1775">
            <v>46028</v>
          </cell>
        </row>
        <row r="1776">
          <cell r="H1776">
            <v>46029</v>
          </cell>
        </row>
        <row r="1777">
          <cell r="H1777">
            <v>46030</v>
          </cell>
        </row>
        <row r="1778">
          <cell r="H1778">
            <v>46031</v>
          </cell>
        </row>
        <row r="1779">
          <cell r="H1779">
            <v>46032</v>
          </cell>
        </row>
        <row r="1780">
          <cell r="H1780">
            <v>46033</v>
          </cell>
        </row>
        <row r="1781">
          <cell r="H1781">
            <v>46034</v>
          </cell>
        </row>
        <row r="1782">
          <cell r="H1782">
            <v>46035</v>
          </cell>
        </row>
        <row r="1783">
          <cell r="H1783">
            <v>46036</v>
          </cell>
        </row>
        <row r="1784">
          <cell r="H1784">
            <v>46037</v>
          </cell>
        </row>
        <row r="1785">
          <cell r="H1785">
            <v>46038</v>
          </cell>
        </row>
        <row r="1786">
          <cell r="H1786">
            <v>46039</v>
          </cell>
        </row>
        <row r="1787">
          <cell r="H1787">
            <v>46040</v>
          </cell>
        </row>
        <row r="1788">
          <cell r="H1788">
            <v>46041</v>
          </cell>
        </row>
        <row r="1789">
          <cell r="H1789">
            <v>46042</v>
          </cell>
        </row>
        <row r="1790">
          <cell r="H1790">
            <v>46043</v>
          </cell>
        </row>
        <row r="1791">
          <cell r="H1791">
            <v>46044</v>
          </cell>
        </row>
        <row r="1792">
          <cell r="H1792">
            <v>46045</v>
          </cell>
        </row>
        <row r="1793">
          <cell r="H1793">
            <v>46046</v>
          </cell>
        </row>
        <row r="1794">
          <cell r="H1794">
            <v>46047</v>
          </cell>
        </row>
        <row r="1795">
          <cell r="H1795">
            <v>46048</v>
          </cell>
        </row>
        <row r="1796">
          <cell r="H1796">
            <v>46049</v>
          </cell>
        </row>
        <row r="1797">
          <cell r="H1797">
            <v>46050</v>
          </cell>
        </row>
        <row r="1798">
          <cell r="H1798">
            <v>46051</v>
          </cell>
        </row>
        <row r="1799">
          <cell r="H1799">
            <v>46052</v>
          </cell>
        </row>
        <row r="1800">
          <cell r="H1800">
            <v>46053</v>
          </cell>
        </row>
        <row r="1801">
          <cell r="H1801">
            <v>46054</v>
          </cell>
        </row>
        <row r="1802">
          <cell r="H1802">
            <v>46055</v>
          </cell>
        </row>
        <row r="1803">
          <cell r="H1803">
            <v>46056</v>
          </cell>
        </row>
        <row r="1804">
          <cell r="H1804">
            <v>46057</v>
          </cell>
        </row>
        <row r="1805">
          <cell r="H1805">
            <v>46058</v>
          </cell>
        </row>
        <row r="1806">
          <cell r="H1806">
            <v>46059</v>
          </cell>
        </row>
        <row r="1807">
          <cell r="H1807">
            <v>46060</v>
          </cell>
        </row>
        <row r="1808">
          <cell r="H1808">
            <v>46061</v>
          </cell>
        </row>
        <row r="1809">
          <cell r="H1809">
            <v>46062</v>
          </cell>
        </row>
        <row r="1810">
          <cell r="H1810">
            <v>46063</v>
          </cell>
        </row>
        <row r="1811">
          <cell r="H1811">
            <v>46064</v>
          </cell>
        </row>
        <row r="1812">
          <cell r="H1812">
            <v>46065</v>
          </cell>
        </row>
        <row r="1813">
          <cell r="H1813">
            <v>46066</v>
          </cell>
        </row>
        <row r="1814">
          <cell r="H1814">
            <v>46067</v>
          </cell>
        </row>
        <row r="1815">
          <cell r="H1815">
            <v>46068</v>
          </cell>
        </row>
        <row r="1816">
          <cell r="H1816">
            <v>46069</v>
          </cell>
        </row>
        <row r="1817">
          <cell r="H1817">
            <v>46070</v>
          </cell>
        </row>
        <row r="1818">
          <cell r="H1818">
            <v>46071</v>
          </cell>
        </row>
        <row r="1819">
          <cell r="H1819">
            <v>46072</v>
          </cell>
        </row>
        <row r="1820">
          <cell r="H1820">
            <v>46073</v>
          </cell>
        </row>
        <row r="1821">
          <cell r="H1821">
            <v>46074</v>
          </cell>
        </row>
        <row r="1822">
          <cell r="H1822">
            <v>46075</v>
          </cell>
        </row>
        <row r="1823">
          <cell r="H1823">
            <v>46076</v>
          </cell>
        </row>
        <row r="1824">
          <cell r="H1824">
            <v>46077</v>
          </cell>
        </row>
        <row r="1825">
          <cell r="H1825">
            <v>46078</v>
          </cell>
        </row>
        <row r="1826">
          <cell r="H1826">
            <v>46079</v>
          </cell>
        </row>
        <row r="1827">
          <cell r="H1827">
            <v>46080</v>
          </cell>
        </row>
        <row r="1828">
          <cell r="H1828">
            <v>46081</v>
          </cell>
        </row>
        <row r="1829">
          <cell r="H1829">
            <v>46082</v>
          </cell>
        </row>
        <row r="1830">
          <cell r="H1830">
            <v>46083</v>
          </cell>
        </row>
        <row r="1831">
          <cell r="H1831">
            <v>46084</v>
          </cell>
        </row>
        <row r="1832">
          <cell r="H1832">
            <v>46085</v>
          </cell>
        </row>
        <row r="1833">
          <cell r="H1833">
            <v>46086</v>
          </cell>
        </row>
        <row r="1834">
          <cell r="H1834">
            <v>46087</v>
          </cell>
        </row>
        <row r="1835">
          <cell r="H1835">
            <v>46088</v>
          </cell>
        </row>
        <row r="1836">
          <cell r="H1836">
            <v>46089</v>
          </cell>
        </row>
        <row r="1837">
          <cell r="H1837">
            <v>46090</v>
          </cell>
        </row>
        <row r="1838">
          <cell r="H1838">
            <v>46091</v>
          </cell>
        </row>
        <row r="1839">
          <cell r="H1839">
            <v>46092</v>
          </cell>
        </row>
        <row r="1840">
          <cell r="H1840">
            <v>46093</v>
          </cell>
        </row>
        <row r="1841">
          <cell r="H1841">
            <v>46094</v>
          </cell>
        </row>
        <row r="1842">
          <cell r="H1842">
            <v>46095</v>
          </cell>
        </row>
        <row r="1843">
          <cell r="H1843">
            <v>46096</v>
          </cell>
        </row>
        <row r="1844">
          <cell r="H1844">
            <v>46097</v>
          </cell>
        </row>
        <row r="1845">
          <cell r="H1845">
            <v>46098</v>
          </cell>
        </row>
        <row r="1846">
          <cell r="H1846">
            <v>46099</v>
          </cell>
        </row>
        <row r="1847">
          <cell r="H1847">
            <v>46100</v>
          </cell>
        </row>
        <row r="1848">
          <cell r="H1848">
            <v>46101</v>
          </cell>
        </row>
        <row r="1849">
          <cell r="H1849">
            <v>46102</v>
          </cell>
        </row>
        <row r="1850">
          <cell r="H1850">
            <v>46103</v>
          </cell>
        </row>
        <row r="1851">
          <cell r="H1851">
            <v>46104</v>
          </cell>
        </row>
        <row r="1852">
          <cell r="H1852">
            <v>46105</v>
          </cell>
        </row>
        <row r="1853">
          <cell r="H1853">
            <v>46106</v>
          </cell>
        </row>
        <row r="1854">
          <cell r="H1854">
            <v>46107</v>
          </cell>
        </row>
        <row r="1855">
          <cell r="H1855">
            <v>46108</v>
          </cell>
        </row>
        <row r="1856">
          <cell r="H1856">
            <v>46109</v>
          </cell>
        </row>
        <row r="1857">
          <cell r="H1857">
            <v>46110</v>
          </cell>
        </row>
        <row r="1858">
          <cell r="H1858">
            <v>46111</v>
          </cell>
        </row>
        <row r="1859">
          <cell r="H1859">
            <v>46112</v>
          </cell>
        </row>
        <row r="1860">
          <cell r="H1860">
            <v>46113</v>
          </cell>
        </row>
        <row r="1861">
          <cell r="H1861">
            <v>46114</v>
          </cell>
        </row>
        <row r="1862">
          <cell r="H1862">
            <v>46115</v>
          </cell>
        </row>
        <row r="1863">
          <cell r="H1863">
            <v>46116</v>
          </cell>
        </row>
        <row r="1864">
          <cell r="H1864">
            <v>46117</v>
          </cell>
        </row>
        <row r="1865">
          <cell r="H1865">
            <v>46118</v>
          </cell>
        </row>
        <row r="1866">
          <cell r="H1866">
            <v>46119</v>
          </cell>
        </row>
        <row r="1867">
          <cell r="H1867">
            <v>46120</v>
          </cell>
        </row>
        <row r="1868">
          <cell r="H1868">
            <v>46121</v>
          </cell>
        </row>
        <row r="1869">
          <cell r="H1869">
            <v>46122</v>
          </cell>
        </row>
        <row r="1870">
          <cell r="H1870">
            <v>46123</v>
          </cell>
        </row>
        <row r="1871">
          <cell r="H1871">
            <v>46124</v>
          </cell>
        </row>
        <row r="1872">
          <cell r="H1872">
            <v>46125</v>
          </cell>
        </row>
        <row r="1873">
          <cell r="H1873">
            <v>46126</v>
          </cell>
        </row>
        <row r="1874">
          <cell r="H1874">
            <v>46127</v>
          </cell>
        </row>
        <row r="1875">
          <cell r="H1875">
            <v>46128</v>
          </cell>
        </row>
        <row r="1876">
          <cell r="H1876">
            <v>46129</v>
          </cell>
        </row>
        <row r="1877">
          <cell r="H1877">
            <v>46130</v>
          </cell>
        </row>
        <row r="1878">
          <cell r="H1878">
            <v>46131</v>
          </cell>
        </row>
        <row r="1879">
          <cell r="H1879">
            <v>46132</v>
          </cell>
        </row>
        <row r="1880">
          <cell r="H1880">
            <v>46133</v>
          </cell>
        </row>
        <row r="1881">
          <cell r="H1881">
            <v>46134</v>
          </cell>
        </row>
        <row r="1882">
          <cell r="H1882">
            <v>46135</v>
          </cell>
        </row>
        <row r="1883">
          <cell r="H1883">
            <v>46136</v>
          </cell>
        </row>
        <row r="1884">
          <cell r="H1884">
            <v>46137</v>
          </cell>
        </row>
        <row r="1885">
          <cell r="H1885">
            <v>46138</v>
          </cell>
        </row>
        <row r="1886">
          <cell r="H1886">
            <v>46139</v>
          </cell>
        </row>
        <row r="1887">
          <cell r="H1887">
            <v>46140</v>
          </cell>
        </row>
        <row r="1888">
          <cell r="H1888">
            <v>46141</v>
          </cell>
        </row>
        <row r="1889">
          <cell r="H1889">
            <v>46142</v>
          </cell>
        </row>
        <row r="1890">
          <cell r="H1890">
            <v>46143</v>
          </cell>
        </row>
        <row r="1891">
          <cell r="H1891">
            <v>46144</v>
          </cell>
        </row>
        <row r="1892">
          <cell r="H1892">
            <v>46145</v>
          </cell>
        </row>
        <row r="1893">
          <cell r="H1893">
            <v>46146</v>
          </cell>
        </row>
        <row r="1894">
          <cell r="H1894">
            <v>46147</v>
          </cell>
        </row>
        <row r="1895">
          <cell r="H1895">
            <v>46148</v>
          </cell>
        </row>
        <row r="1896">
          <cell r="H1896">
            <v>46149</v>
          </cell>
        </row>
        <row r="1897">
          <cell r="H1897">
            <v>46150</v>
          </cell>
        </row>
        <row r="1898">
          <cell r="H1898">
            <v>46151</v>
          </cell>
        </row>
        <row r="1899">
          <cell r="H1899">
            <v>46152</v>
          </cell>
        </row>
        <row r="1900">
          <cell r="H1900">
            <v>46153</v>
          </cell>
        </row>
        <row r="1901">
          <cell r="H1901">
            <v>46154</v>
          </cell>
        </row>
        <row r="1902">
          <cell r="H1902">
            <v>46155</v>
          </cell>
        </row>
        <row r="1903">
          <cell r="H1903">
            <v>46156</v>
          </cell>
        </row>
        <row r="1904">
          <cell r="H1904">
            <v>46157</v>
          </cell>
        </row>
        <row r="1905">
          <cell r="H1905">
            <v>46158</v>
          </cell>
        </row>
        <row r="1906">
          <cell r="H1906">
            <v>46159</v>
          </cell>
        </row>
        <row r="1907">
          <cell r="H1907">
            <v>46160</v>
          </cell>
        </row>
        <row r="1908">
          <cell r="H1908">
            <v>46161</v>
          </cell>
        </row>
        <row r="1909">
          <cell r="H1909">
            <v>46162</v>
          </cell>
        </row>
        <row r="1910">
          <cell r="H1910">
            <v>46163</v>
          </cell>
        </row>
        <row r="1911">
          <cell r="H1911">
            <v>46164</v>
          </cell>
        </row>
        <row r="1912">
          <cell r="H1912">
            <v>46165</v>
          </cell>
        </row>
        <row r="1913">
          <cell r="H1913">
            <v>46166</v>
          </cell>
        </row>
        <row r="1914">
          <cell r="H1914">
            <v>46167</v>
          </cell>
        </row>
        <row r="1915">
          <cell r="H1915">
            <v>46168</v>
          </cell>
        </row>
        <row r="1916">
          <cell r="H1916">
            <v>46169</v>
          </cell>
        </row>
        <row r="1917">
          <cell r="H1917">
            <v>46170</v>
          </cell>
        </row>
        <row r="1918">
          <cell r="H1918">
            <v>46171</v>
          </cell>
        </row>
        <row r="1919">
          <cell r="H1919">
            <v>46172</v>
          </cell>
        </row>
        <row r="1920">
          <cell r="H1920">
            <v>46173</v>
          </cell>
        </row>
        <row r="1921">
          <cell r="H1921">
            <v>46174</v>
          </cell>
        </row>
        <row r="1922">
          <cell r="H1922">
            <v>46175</v>
          </cell>
        </row>
        <row r="1923">
          <cell r="H1923">
            <v>46176</v>
          </cell>
        </row>
        <row r="1924">
          <cell r="H1924">
            <v>46177</v>
          </cell>
        </row>
        <row r="1925">
          <cell r="H1925">
            <v>46178</v>
          </cell>
        </row>
        <row r="1926">
          <cell r="H1926">
            <v>46179</v>
          </cell>
        </row>
        <row r="1927">
          <cell r="H1927">
            <v>46180</v>
          </cell>
        </row>
        <row r="1928">
          <cell r="H1928">
            <v>46181</v>
          </cell>
        </row>
        <row r="1929">
          <cell r="H1929">
            <v>46182</v>
          </cell>
        </row>
        <row r="1930">
          <cell r="H1930">
            <v>46183</v>
          </cell>
        </row>
        <row r="1931">
          <cell r="H1931">
            <v>46184</v>
          </cell>
        </row>
        <row r="1932">
          <cell r="H1932">
            <v>46185</v>
          </cell>
        </row>
        <row r="1933">
          <cell r="H1933">
            <v>46186</v>
          </cell>
        </row>
        <row r="1934">
          <cell r="H1934">
            <v>46187</v>
          </cell>
        </row>
        <row r="1935">
          <cell r="H1935">
            <v>46188</v>
          </cell>
        </row>
        <row r="1936">
          <cell r="H1936">
            <v>46189</v>
          </cell>
        </row>
        <row r="1937">
          <cell r="H1937">
            <v>46190</v>
          </cell>
        </row>
        <row r="1938">
          <cell r="H1938">
            <v>46191</v>
          </cell>
        </row>
        <row r="1939">
          <cell r="H1939">
            <v>46192</v>
          </cell>
        </row>
        <row r="1940">
          <cell r="H1940">
            <v>46193</v>
          </cell>
        </row>
        <row r="1941">
          <cell r="H1941">
            <v>46194</v>
          </cell>
        </row>
        <row r="1942">
          <cell r="H1942">
            <v>46195</v>
          </cell>
        </row>
        <row r="1943">
          <cell r="H1943">
            <v>46196</v>
          </cell>
        </row>
        <row r="1944">
          <cell r="H1944">
            <v>46197</v>
          </cell>
        </row>
        <row r="1945">
          <cell r="H1945">
            <v>46198</v>
          </cell>
        </row>
        <row r="1946">
          <cell r="H1946">
            <v>46199</v>
          </cell>
        </row>
        <row r="1947">
          <cell r="H1947">
            <v>46200</v>
          </cell>
        </row>
        <row r="1948">
          <cell r="H1948">
            <v>46201</v>
          </cell>
        </row>
        <row r="1949">
          <cell r="H1949">
            <v>46202</v>
          </cell>
        </row>
        <row r="1950">
          <cell r="H1950">
            <v>46203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form-original"/>
      <sheetName val="Budget form-NTL updated"/>
      <sheetName val="Budget form-ALL"/>
      <sheetName val="IFR"/>
      <sheetName val="Non Tax Levy Budget Form"/>
      <sheetName val="Budget Mod Form-all"/>
      <sheetName val="Tax Levy Budget form"/>
      <sheetName val="Budget form_SAMPLE PAGE"/>
      <sheetName val="Non Tax-Levy"/>
      <sheetName val="Tax Levy"/>
      <sheetName val="Budget Tree updated_"/>
      <sheetName val="Budget form- Starter Page"/>
      <sheetName val="budg form data "/>
      <sheetName val="BAR Dept Tree-old"/>
      <sheetName val="Chartfields All"/>
    </sheetNames>
    <sheetDataSet>
      <sheetData sheetId="0" refreshError="1"/>
      <sheetData sheetId="1" refreshError="1"/>
      <sheetData sheetId="2" refreshError="1"/>
      <sheetData sheetId="3">
        <row r="5">
          <cell r="B5" t="str">
            <v>IFR_Acad Aff</v>
          </cell>
        </row>
        <row r="6">
          <cell r="B6" t="str">
            <v>IFR_VPAF</v>
          </cell>
        </row>
        <row r="7">
          <cell r="B7" t="str">
            <v>IFR_VPEM</v>
          </cell>
        </row>
        <row r="8">
          <cell r="B8" t="str">
            <v>IFR_VPISD</v>
          </cell>
        </row>
        <row r="9">
          <cell r="B9" t="str">
            <v>IFR_VPSA</v>
          </cell>
        </row>
        <row r="10">
          <cell r="B10" t="str">
            <v>IFR_WSAS</v>
          </cell>
        </row>
        <row r="11">
          <cell r="B11" t="str">
            <v>IFR_ZSB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104">
          <cell r="F104" t="str">
            <v>VPSA_ELC</v>
          </cell>
        </row>
      </sheetData>
      <sheetData sheetId="9">
        <row r="4">
          <cell r="A4" t="str">
            <v>TL_Acad Aff</v>
          </cell>
        </row>
        <row r="5">
          <cell r="A5" t="str">
            <v>TL_OCM</v>
          </cell>
        </row>
        <row r="6">
          <cell r="A6" t="str">
            <v>TL_President</v>
          </cell>
        </row>
        <row r="7">
          <cell r="A7" t="str">
            <v>TL_MSPIA</v>
          </cell>
        </row>
        <row r="8">
          <cell r="A8" t="str">
            <v>TL_VPAF</v>
          </cell>
        </row>
        <row r="9">
          <cell r="A9" t="str">
            <v>TL_VPCA</v>
          </cell>
        </row>
        <row r="10">
          <cell r="A10" t="str">
            <v>TL_VPEM</v>
          </cell>
        </row>
        <row r="11">
          <cell r="A11" t="str">
            <v>TL_VPISD</v>
          </cell>
        </row>
        <row r="12">
          <cell r="A12" t="str">
            <v>TL_VPSA</v>
          </cell>
        </row>
        <row r="13">
          <cell r="A13" t="str">
            <v>TL_WSAS</v>
          </cell>
        </row>
        <row r="14">
          <cell r="A14" t="str">
            <v>TL_ZSB</v>
          </cell>
        </row>
      </sheetData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n Tax Levy Budget Form"/>
      <sheetName val="SAMPLE-Non Tax Levy Budget Form"/>
      <sheetName val="Codes for Fund Src, SI, OU"/>
      <sheetName val="BAR03 Association"/>
      <sheetName val="Non Tax-Levy"/>
      <sheetName val="Bar03 Tree Linked"/>
      <sheetName val="Bar03 Tree Linked w Prgrm "/>
      <sheetName val="Budget Tree updated"/>
    </sheetNames>
    <sheetDataSet>
      <sheetData sheetId="0"/>
      <sheetData sheetId="1"/>
      <sheetData sheetId="2"/>
      <sheetData sheetId="3"/>
      <sheetData sheetId="4">
        <row r="104">
          <cell r="F104" t="str">
            <v>VPSA_ELC</v>
          </cell>
        </row>
        <row r="141">
          <cell r="F141" t="str">
            <v>VPSA_AUX</v>
          </cell>
        </row>
        <row r="142">
          <cell r="F142" t="str">
            <v>VPEM_AUX</v>
          </cell>
        </row>
        <row r="143">
          <cell r="F143" t="str">
            <v>VPAF_AUX</v>
          </cell>
        </row>
      </sheetData>
      <sheetData sheetId="5">
        <row r="8">
          <cell r="B8" t="str">
            <v>Athletics and Recreation</v>
          </cell>
        </row>
        <row r="9">
          <cell r="B9" t="str">
            <v>Special Programs</v>
          </cell>
        </row>
        <row r="10">
          <cell r="B10" t="str">
            <v>Special Projects</v>
          </cell>
        </row>
        <row r="11">
          <cell r="B11" t="str">
            <v>Stud. Affairs-Stud. Life&amp;Devel</v>
          </cell>
        </row>
        <row r="12">
          <cell r="B12" t="str">
            <v>Student Activities</v>
          </cell>
        </row>
        <row r="13">
          <cell r="B13" t="str">
            <v>Student Affairs-Life/Devel</v>
          </cell>
        </row>
        <row r="14">
          <cell r="B14" t="str">
            <v>Student Center/Student Activ</v>
          </cell>
        </row>
        <row r="15">
          <cell r="B15" t="str">
            <v>Student Health Services</v>
          </cell>
        </row>
        <row r="16">
          <cell r="B16" t="str">
            <v>Student Union</v>
          </cell>
        </row>
        <row r="17">
          <cell r="B17" t="str">
            <v>Communica/Editorial &amp; Design</v>
          </cell>
        </row>
        <row r="18">
          <cell r="B18" t="str">
            <v>Communica/News, Photo, Video</v>
          </cell>
        </row>
        <row r="19">
          <cell r="B19" t="str">
            <v>Special Services</v>
          </cell>
        </row>
      </sheetData>
      <sheetData sheetId="6"/>
      <sheetData sheetId="7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199BE340-2A2C-40CD-A085-95F53B1F4CBB}" autoFormatId="16" applyNumberFormats="0" applyBorderFormats="0" applyFontFormats="0" applyPatternFormats="0" applyAlignmentFormats="0" applyWidthHeightFormats="0">
  <queryTableRefresh nextId="2">
    <queryTableFields count="1">
      <queryTableField id="1" name="Date" tableColumnId="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600-000000000000}" autoFormatId="0" applyNumberFormats="0" applyBorderFormats="0" applyFontFormats="1" applyPatternFormats="1" applyAlignmentFormats="0" applyWidthHeightFormats="0">
  <queryTableRefresh preserveSortFilterLayout="0" nextId="23">
    <queryTableFields count="22">
      <queryTableField id="1" name="Data.Ledger" tableColumnId="23"/>
      <queryTableField id="2" name="Data.Division" tableColumnId="24"/>
      <queryTableField id="3" name="Data.CUNYFIRST GL Dept. Description                     (University Shared)" tableColumnId="25"/>
      <queryTableField id="4" name="Name" tableColumnId="26"/>
      <queryTableField id="5" name="Data.Fund" tableColumnId="27"/>
      <queryTableField id="6" name="Data.Business Unit" tableColumnId="28"/>
      <queryTableField id="7" name="Data.use for Vlookup Division" tableColumnId="29"/>
      <queryTableField id="8" name="Data.CUNYFIRST GL Dept Code" tableColumnId="30"/>
      <queryTableField id="9" name="Data.CUNYFIRST GL Dept Code2" tableColumnId="31"/>
      <queryTableField id="10" name="Data.CUNYFIRST GL Dept. Description                     (University Shared)3" tableColumnId="32"/>
      <queryTableField id="11" name="Data.CUNYFIRST HCM Dept Code" tableColumnId="33"/>
      <queryTableField id="12" name="Data.CUNYFIRST HCM Dept Description" tableColumnId="34"/>
      <queryTableField id="13" name="Data.Major Purpose" tableColumnId="35"/>
      <queryTableField id="14" name="Data.Major Purpose Descr" tableColumnId="36"/>
      <queryTableField id="15" name="Data.Opearting Unit Descr" tableColumnId="37"/>
      <queryTableField id="16" name="Data.Operating Unit " tableColumnId="38"/>
      <queryTableField id="17" name="Data.Program Code Descr" tableColumnId="39"/>
      <queryTableField id="18" name="Data.Program " tableColumnId="40"/>
      <queryTableField id="19" name="Data.Funding Source Descr" tableColumnId="41"/>
      <queryTableField id="20" name="Data.Funding Source" tableColumnId="42"/>
      <queryTableField id="21" name="Data. Special Initiatives Descr" tableColumnId="43"/>
      <queryTableField id="22" name="Data.Special Initiatives " tableColumnId="4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F33B83B7-A9B1-4574-9C5C-714D0A5DC7EB}" autoFormatId="16" applyNumberFormats="0" applyBorderFormats="0" applyFontFormats="0" applyPatternFormats="0" applyAlignmentFormats="0" applyWidthHeightFormats="0">
  <queryTableRefresh nextId="5">
    <queryTableFields count="4">
      <queryTableField id="1" name="Program, Spec Init, Fnd Src, OU Description" tableColumnId="1"/>
      <queryTableField id="2" name="Program, Spec Init, Fnd Src, OU Codes" tableColumnId="2"/>
      <queryTableField id="3" name="Type" tableColumnId="3"/>
      <queryTableField id="4" name="Code Descriptions" tableColumnId="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" xr16:uid="{00000000-0016-0000-0700-000001000000}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Column1" tableColumnId="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00000000-0016-0000-0800-000002000000}" autoFormatId="0" applyNumberFormats="0" applyBorderFormats="0" applyFontFormats="1" applyPatternFormats="1" applyAlignmentFormats="0" applyWidthHeightFormats="0">
  <queryTableRefresh preserveSortFilterLayout="0" nextId="3">
    <queryTableFields count="2">
      <queryTableField id="1" name="IFR" tableColumnId="1"/>
      <queryTableField id="2" name="Tax Levy" tableColumnId="2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00000000-0016-0000-0900-000003000000}" autoFormatId="0" applyNumberFormats="0" applyBorderFormats="0" applyFontFormats="1" applyPatternFormats="1" applyAlignmentFormats="0" applyWidthHeightFormats="0">
  <queryTableRefresh preserveSortFilterLayout="0" nextId="23">
    <queryTableFields count="19">
      <queryTableField id="1" name="IFR\Acad Aff" tableColumnId="1"/>
      <queryTableField id="2" name="IFR\VPAF" tableColumnId="2"/>
      <queryTableField id="3" name="IFR\VPEM" tableColumnId="3"/>
      <queryTableField id="4" name="IFR\VPISD" tableColumnId="4"/>
      <queryTableField id="5" name="IFR\VPSA" tableColumnId="5"/>
      <queryTableField id="6" name="IFR\WSAS" tableColumnId="6"/>
      <queryTableField id="7" name="IFR\ZSB" tableColumnId="7"/>
      <queryTableField id="8" name="Tax Levy\Acad Aff" tableColumnId="8"/>
      <queryTableField id="9" name="Tax Levy\VPEM" tableColumnId="9"/>
      <queryTableField id="10" name="Tax Levy\MSPIA" tableColumnId="10"/>
      <queryTableField id="11" name="Tax Levy\OCM" tableColumnId="11"/>
      <queryTableField id="12" name="Tax Levy\President" tableColumnId="12"/>
      <queryTableField id="13" name="Tax Levy\VPAF" tableColumnId="13"/>
      <queryTableField id="14" name="Tax Levy\VPCA" tableColumnId="14"/>
      <queryTableField id="15" name="Tax Levy\VPISD" tableColumnId="15"/>
      <queryTableField id="16" name="Tax Levy\VPSA" tableColumnId="16"/>
      <queryTableField id="17" name="Tax Levy\WSAS" tableColumnId="17"/>
      <queryTableField id="18" name="Tax Levy\ZSB" tableColumnId="18"/>
      <queryTableField id="19" name="Tax Levy\WSAS 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571ECE5-99E9-4EBC-8D33-466EC4A6C68D}" name="Date_Range_for_Forms" displayName="Date_Range_for_Forms" ref="A1:A552" tableType="queryTable" totalsRowShown="0">
  <autoFilter ref="A1:A552" xr:uid="{7571ECE5-99E9-4EBC-8D33-466EC4A6C68D}"/>
  <tableColumns count="1">
    <tableColumn id="1" xr3:uid="{12E84AE9-4A65-4639-B605-828792B9041D}" uniqueName="1" name="Date" queryTableFieldId="1" dataDxfId="4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sterData" displayName="MasterData" ref="A1:V122" tableType="queryTable" totalsRowShown="0">
  <autoFilter ref="A1:V122" xr:uid="{00000000-000C-0000-FFFF-FFFF00000000}"/>
  <tableColumns count="22">
    <tableColumn id="23" xr3:uid="{7994548B-F781-4289-BBEC-F129AE5CAF0C}" uniqueName="23" name="Data.Ledger" queryTableFieldId="1" dataDxfId="44"/>
    <tableColumn id="24" xr3:uid="{2F92C5BB-B7FE-460B-B41E-979E4C9A68CF}" uniqueName="24" name="Data.Division" queryTableFieldId="2" dataDxfId="43"/>
    <tableColumn id="25" xr3:uid="{DE2AF872-7B03-4342-862A-E90EF7F302EB}" uniqueName="25" name="Data.CUNYFIRST GL Dept. Description                     (University Shared)" queryTableFieldId="3" dataDxfId="42"/>
    <tableColumn id="26" xr3:uid="{3C889771-0FD9-4844-BB14-8DC50FC17D2C}" uniqueName="26" name="Name" queryTableFieldId="4" dataDxfId="41"/>
    <tableColumn id="27" xr3:uid="{CD5EAE92-5073-461D-924D-DD934633B3B5}" uniqueName="27" name="Data.Fund" queryTableFieldId="5" dataDxfId="40"/>
    <tableColumn id="28" xr3:uid="{915EC3DE-A8C6-4E33-9AD4-9C64D2E986DB}" uniqueName="28" name="Data.Business Unit" queryTableFieldId="6" dataDxfId="39"/>
    <tableColumn id="29" xr3:uid="{65916252-BBB8-4A7B-840F-B56D7244AA56}" uniqueName="29" name="Data.use for Vlookup Division" queryTableFieldId="7" dataDxfId="38"/>
    <tableColumn id="30" xr3:uid="{F990D456-307D-4B0A-9B71-89C8F28D2D4B}" uniqueName="30" name="Data.CUNYFIRST GL Dept Code" queryTableFieldId="8" dataDxfId="37"/>
    <tableColumn id="31" xr3:uid="{03FC68BB-EE4B-4AFD-820E-12F90173FDCF}" uniqueName="31" name="Data.CUNYFIRST GL Dept Code2" queryTableFieldId="9" dataDxfId="36"/>
    <tableColumn id="32" xr3:uid="{1223EE72-CD71-4EEC-A024-C4B637C059BC}" uniqueName="32" name="Data.CUNYFIRST GL Dept. Description                     (University Shared)3" queryTableFieldId="10" dataDxfId="35"/>
    <tableColumn id="33" xr3:uid="{86E4EDB5-DA49-45D8-B0E2-36161B49AA79}" uniqueName="33" name="Data.CUNYFIRST HCM Dept Code" queryTableFieldId="11" dataDxfId="34"/>
    <tableColumn id="34" xr3:uid="{616005B8-37FC-443C-8489-EDCD56874860}" uniqueName="34" name="Data.CUNYFIRST HCM Dept Description" queryTableFieldId="12" dataDxfId="33"/>
    <tableColumn id="35" xr3:uid="{1A2F29DD-1E59-4F61-B4A6-D2FCE92D12DD}" uniqueName="35" name="Data.Major Purpose" queryTableFieldId="13" dataDxfId="32"/>
    <tableColumn id="36" xr3:uid="{EC241AA1-9D78-41D0-8675-EF6268A40ED4}" uniqueName="36" name="Data.Major Purpose Descr" queryTableFieldId="14" dataDxfId="31"/>
    <tableColumn id="37" xr3:uid="{0AF39CD5-8DBF-489C-9D1F-0129D6187163}" uniqueName="37" name="Data.Opearting Unit Descr" queryTableFieldId="15" dataDxfId="30"/>
    <tableColumn id="38" xr3:uid="{3C09B789-9420-4F89-BF0A-92E12B757E5F}" uniqueName="38" name="Data.Operating Unit " queryTableFieldId="16" dataDxfId="29"/>
    <tableColumn id="39" xr3:uid="{1EBC3EA6-CF79-4145-8DE3-90B33C3CF189}" uniqueName="39" name="Data.Program Code Descr" queryTableFieldId="17" dataDxfId="28"/>
    <tableColumn id="40" xr3:uid="{23330232-CD68-4158-8347-104F752D5242}" uniqueName="40" name="Data.Program " queryTableFieldId="18" dataDxfId="27"/>
    <tableColumn id="41" xr3:uid="{C89AB85C-744B-4756-BBDD-CB50E8F67FC0}" uniqueName="41" name="Data.Funding Source Descr" queryTableFieldId="19" dataDxfId="26"/>
    <tableColumn id="42" xr3:uid="{22824088-B7E8-4495-A231-F78C208B416B}" uniqueName="42" name="Data.Funding Source" queryTableFieldId="20" dataDxfId="25"/>
    <tableColumn id="43" xr3:uid="{93A4E533-2799-406A-8A7B-50E7C9996776}" uniqueName="43" name="Data. Special Initiatives Descr" queryTableFieldId="21" dataDxfId="24"/>
    <tableColumn id="44" xr3:uid="{8C50CE1F-E23A-4F95-A9B9-31ACC6342D52}" uniqueName="44" name="Data.Special Initiatives " queryTableFieldId="22" dataDxfId="2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7BB910-4D75-46FB-B8C4-C48F5B7BCDC3}" name="OptCodes" displayName="OptCodes" ref="A1:D30" tableType="queryTable" totalsRowShown="0">
  <autoFilter ref="A1:D30" xr:uid="{997BB910-4D75-46FB-B8C4-C48F5B7BCDC3}"/>
  <tableColumns count="4">
    <tableColumn id="1" xr3:uid="{1132702F-AE45-4771-B3C2-C4B015D3ED9D}" uniqueName="1" name="Program, Spec Init, Fnd Src, OU Description" queryTableFieldId="1" dataDxfId="19"/>
    <tableColumn id="2" xr3:uid="{96314A63-BE55-4168-B468-5D4A48B0E142}" uniqueName="2" name="Program, Spec Init, Fnd Src, OU Codes" queryTableFieldId="2"/>
    <tableColumn id="3" xr3:uid="{6978C0F8-502C-4F7E-9954-ED45599008C4}" uniqueName="3" name="Type" queryTableFieldId="3"/>
    <tableColumn id="4" xr3:uid="{7A79D276-E6F7-431A-B928-C3C8ED2AA35A}" uniqueName="4" name="Code Descriptions" queryTableField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evel_1" displayName="Level_1" ref="A1:A3" tableType="queryTable" totalsRowShown="0">
  <autoFilter ref="A1:A3" xr:uid="{00000000-000C-0000-FFFF-FFFF01000000}"/>
  <tableColumns count="1">
    <tableColumn id="1" xr3:uid="{040ADEF7-6443-4E40-9D84-D4B574587465}" uniqueName="1" name="Column1" queryTableFieldId="1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evel_2" displayName="Level_2" ref="A1:B13" tableType="queryTable" totalsRowShown="0">
  <autoFilter ref="A1:B13" xr:uid="{00000000-000C-0000-FFFF-FFFF02000000}"/>
  <tableColumns count="2">
    <tableColumn id="1" xr3:uid="{214CDAC4-5688-49D1-A4F1-ECA4ECAD827C}" uniqueName="1" name="IFR" queryTableFieldId="1" dataDxfId="22"/>
    <tableColumn id="2" xr3:uid="{EA1A0AF3-A0A4-4AAF-9699-C2011210B35A}" uniqueName="2" name="Tax Levy" queryTableFieldId="2" dataDxfId="21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Level_3" displayName="Level_3" ref="A1:S20" tableType="queryTable" totalsRowShown="0">
  <autoFilter ref="A1:S20" xr:uid="{00000000-000C-0000-FFFF-FFFF03000000}"/>
  <tableColumns count="19">
    <tableColumn id="1" xr3:uid="{8898653D-F1AA-49E4-8890-AADEAEAE2C76}" uniqueName="1" name="IFR\Acad Aff" queryTableFieldId="1" dataDxfId="18"/>
    <tableColumn id="2" xr3:uid="{1D13D207-E368-4CF5-89E0-4BF3F0E454D7}" uniqueName="2" name="IFR\VPAF" queryTableFieldId="2" dataDxfId="17"/>
    <tableColumn id="3" xr3:uid="{068483A7-7BBB-49EA-9ADB-76891A591D39}" uniqueName="3" name="IFR\VPEM" queryTableFieldId="3" dataDxfId="16"/>
    <tableColumn id="4" xr3:uid="{D10B9330-44EF-47C9-BC87-529AB19F26AD}" uniqueName="4" name="IFR\VPISD" queryTableFieldId="4" dataDxfId="15"/>
    <tableColumn id="5" xr3:uid="{A2E7AB46-F960-4996-8C99-9587313C7F9F}" uniqueName="5" name="IFR\VPSA" queryTableFieldId="5" dataDxfId="14"/>
    <tableColumn id="6" xr3:uid="{E346B8D0-6DD3-4961-BB3A-1A17D1C45B40}" uniqueName="6" name="IFR\WSAS" queryTableFieldId="6" dataDxfId="13"/>
    <tableColumn id="7" xr3:uid="{4BFBDD15-3040-4995-9782-7D6BD3BD1D4D}" uniqueName="7" name="IFR\ZSB" queryTableFieldId="7" dataDxfId="12"/>
    <tableColumn id="8" xr3:uid="{A588F834-B9D0-439F-BEC0-04C8C7366BB8}" uniqueName="8" name="Tax Levy\Acad Aff" queryTableFieldId="8" dataDxfId="11"/>
    <tableColumn id="9" xr3:uid="{824814F5-BEDC-4641-9A92-C9A22A04FD4E}" uniqueName="9" name="Tax Levy\VPEM" queryTableFieldId="9" dataDxfId="10"/>
    <tableColumn id="10" xr3:uid="{97E8B7B5-01AA-42CB-93D5-7ABE0E9EBF22}" uniqueName="10" name="Tax Levy\MSPIA" queryTableFieldId="10" dataDxfId="9"/>
    <tableColumn id="11" xr3:uid="{F674ABE4-32C8-45C0-B33D-6E64DEBF7A5B}" uniqueName="11" name="Tax Levy\OCM" queryTableFieldId="11" dataDxfId="8"/>
    <tableColumn id="12" xr3:uid="{2ED51689-F21C-454E-931B-60E3BFE9AB54}" uniqueName="12" name="Tax Levy\President" queryTableFieldId="12" dataDxfId="7"/>
    <tableColumn id="13" xr3:uid="{5817699F-2FF8-4C0A-B9DA-03B341851434}" uniqueName="13" name="Tax Levy\VPAF" queryTableFieldId="13" dataDxfId="6"/>
    <tableColumn id="14" xr3:uid="{09E3F08E-55DE-4311-B422-37747AF40765}" uniqueName="14" name="Tax Levy\VPCA" queryTableFieldId="14" dataDxfId="5"/>
    <tableColumn id="15" xr3:uid="{5B7B2322-AF3F-457B-BE86-DC7C84E3765C}" uniqueName="15" name="Tax Levy\VPISD" queryTableFieldId="15" dataDxfId="4"/>
    <tableColumn id="16" xr3:uid="{9154FC4F-8064-40D7-829F-A3D9844DFC7E}" uniqueName="16" name="Tax Levy\VPSA" queryTableFieldId="16" dataDxfId="3"/>
    <tableColumn id="17" xr3:uid="{B5CDBD8A-812D-4996-B710-5D31351B4762}" uniqueName="17" name="Tax Levy\WSAS" queryTableFieldId="17" dataDxfId="2"/>
    <tableColumn id="18" xr3:uid="{10C05BB5-29E8-4C4C-A8E4-C6CAD88D7383}" uniqueName="18" name="Tax Levy\ZSB" queryTableFieldId="18" dataDxfId="1"/>
    <tableColumn id="19" xr3:uid="{67C7AE72-F945-459C-8C1A-84A4D1738A78}" uniqueName="19" name="Tax Levy\WSAS " queryTableFieldId="1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dgetChangeRequest@baruch.cuny.ed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getChangeRequest@baruch.cuny.edu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FFFF00"/>
    <pageSetUpPr fitToPage="1"/>
  </sheetPr>
  <dimension ref="A1:Z431"/>
  <sheetViews>
    <sheetView tabSelected="1" topLeftCell="A4" zoomScale="90" zoomScaleNormal="90" workbookViewId="0">
      <selection activeCell="B13" sqref="B13"/>
    </sheetView>
  </sheetViews>
  <sheetFormatPr defaultColWidth="9.140625" defaultRowHeight="12.75" x14ac:dyDescent="0.2"/>
  <cols>
    <col min="1" max="1" width="3.140625" style="7" bestFit="1" customWidth="1"/>
    <col min="2" max="2" width="16.5703125" style="48" customWidth="1"/>
    <col min="3" max="3" width="44.7109375" style="60" hidden="1" customWidth="1"/>
    <col min="4" max="4" width="36" style="60" hidden="1" customWidth="1"/>
    <col min="5" max="5" width="30.5703125" style="7" customWidth="1"/>
    <col min="6" max="6" width="38.5703125" style="7" customWidth="1"/>
    <col min="7" max="7" width="19.140625" style="7" customWidth="1"/>
    <col min="8" max="8" width="24" style="7" customWidth="1"/>
    <col min="9" max="9" width="0.42578125" style="7" customWidth="1"/>
    <col min="10" max="10" width="29.42578125" style="7" customWidth="1"/>
    <col min="11" max="11" width="21.7109375" style="7" customWidth="1"/>
    <col min="12" max="12" width="0.85546875" style="7" hidden="1" customWidth="1"/>
    <col min="13" max="13" width="13.28515625" style="7" customWidth="1"/>
    <col min="14" max="14" width="11.5703125" style="7" customWidth="1"/>
    <col min="15" max="15" width="16.5703125" style="7" customWidth="1"/>
    <col min="16" max="16" width="15.42578125" style="7" customWidth="1"/>
    <col min="17" max="17" width="14.28515625" style="7" customWidth="1"/>
    <col min="18" max="18" width="15.85546875" style="7" customWidth="1"/>
    <col min="19" max="19" width="24.85546875" style="60" customWidth="1"/>
    <col min="20" max="21" width="8.5703125" style="7" hidden="1" customWidth="1"/>
    <col min="22" max="22" width="25" style="7" hidden="1" customWidth="1"/>
    <col min="23" max="24" width="12.7109375" style="18" hidden="1" customWidth="1"/>
    <col min="25" max="25" width="31.28515625" style="18" hidden="1" customWidth="1"/>
    <col min="26" max="26" width="12.7109375" style="18" hidden="1" customWidth="1"/>
    <col min="27" max="29" width="9.140625" style="7" customWidth="1"/>
    <col min="30" max="16384" width="9.140625" style="7"/>
  </cols>
  <sheetData>
    <row r="1" spans="1:26" ht="15" customHeight="1" x14ac:dyDescent="0.2">
      <c r="A1" s="6"/>
      <c r="B1" s="7"/>
      <c r="C1" s="7"/>
      <c r="D1" s="8"/>
      <c r="E1" s="17"/>
      <c r="F1" s="138"/>
      <c r="G1" s="139"/>
      <c r="H1" s="140"/>
      <c r="I1" s="141"/>
      <c r="J1" s="29"/>
      <c r="K1" s="29"/>
      <c r="L1" s="141"/>
      <c r="M1" s="29"/>
      <c r="N1" s="141"/>
      <c r="O1" s="141"/>
      <c r="P1" s="141"/>
      <c r="Q1" s="141"/>
      <c r="R1" s="142"/>
      <c r="S1" s="142"/>
      <c r="T1" s="142"/>
      <c r="U1" s="14"/>
      <c r="V1" s="17"/>
    </row>
    <row r="2" spans="1:26" ht="10.5" customHeight="1" x14ac:dyDescent="0.3">
      <c r="B2" s="7"/>
      <c r="C2" s="7"/>
      <c r="D2" s="21"/>
      <c r="E2" s="17"/>
      <c r="F2" s="142"/>
      <c r="G2" s="143"/>
      <c r="H2" s="143"/>
      <c r="I2" s="143"/>
      <c r="J2" s="29"/>
      <c r="K2" s="143"/>
      <c r="L2" s="143"/>
      <c r="M2" s="143"/>
      <c r="N2" s="143"/>
      <c r="O2" s="143"/>
      <c r="P2" s="51"/>
      <c r="Q2" s="144"/>
      <c r="R2" s="143"/>
      <c r="S2" s="143"/>
      <c r="T2" s="143"/>
      <c r="U2" s="14"/>
      <c r="V2" s="29"/>
    </row>
    <row r="3" spans="1:26" ht="23.25" customHeight="1" x14ac:dyDescent="0.35">
      <c r="B3" s="30"/>
      <c r="C3" s="30"/>
      <c r="D3" s="30"/>
      <c r="E3" s="32"/>
      <c r="F3" s="28"/>
      <c r="G3" s="28"/>
      <c r="H3" s="32"/>
      <c r="I3" s="28"/>
      <c r="K3" s="160" t="s">
        <v>537</v>
      </c>
      <c r="P3" s="28"/>
      <c r="Q3" s="28"/>
      <c r="R3" s="32"/>
      <c r="S3" s="108"/>
      <c r="T3" s="32"/>
      <c r="U3" s="32"/>
      <c r="V3" s="33" t="s">
        <v>176</v>
      </c>
      <c r="W3" s="35" t="s">
        <v>234</v>
      </c>
      <c r="X3" s="36" t="s">
        <v>177</v>
      </c>
      <c r="Y3" s="35" t="s">
        <v>175</v>
      </c>
      <c r="Z3" s="37" t="s">
        <v>173</v>
      </c>
    </row>
    <row r="4" spans="1:26" ht="21" customHeight="1" thickBot="1" x14ac:dyDescent="0.4">
      <c r="B4" s="30"/>
      <c r="C4" s="30"/>
      <c r="D4" s="30"/>
      <c r="E4" s="32"/>
      <c r="F4" s="28"/>
      <c r="G4" s="28"/>
      <c r="K4" s="161" t="str">
        <f>IFERROR(IF(C8=" ", "Tax Levy", IF(C7="Tax Levy", "Tax Levy", "IFR")), " ")</f>
        <v>Tax Levy</v>
      </c>
      <c r="R4" s="32"/>
      <c r="S4" s="31"/>
      <c r="T4" s="32"/>
      <c r="U4" s="32"/>
      <c r="W4" s="39"/>
      <c r="X4" s="39"/>
      <c r="Y4" s="39"/>
      <c r="Z4" s="40"/>
    </row>
    <row r="5" spans="1:26" s="48" customFormat="1" ht="24.75" customHeight="1" x14ac:dyDescent="0.35">
      <c r="A5" s="41"/>
      <c r="B5" s="42"/>
      <c r="C5" s="42"/>
      <c r="D5" s="28"/>
      <c r="E5" s="28"/>
      <c r="F5" s="28"/>
      <c r="G5" s="116"/>
      <c r="H5" s="153"/>
      <c r="I5" s="154"/>
      <c r="J5" s="155" t="s">
        <v>289</v>
      </c>
      <c r="K5" s="145" t="s">
        <v>179</v>
      </c>
      <c r="L5" s="147"/>
      <c r="M5" s="147"/>
      <c r="N5" s="156"/>
      <c r="O5" s="145"/>
      <c r="P5" s="146"/>
      <c r="Q5" s="157"/>
      <c r="R5" s="32"/>
      <c r="S5" s="31"/>
      <c r="T5" s="32"/>
      <c r="U5" s="32"/>
      <c r="V5" s="44" t="s">
        <v>158</v>
      </c>
      <c r="W5" s="39" t="s">
        <v>171</v>
      </c>
      <c r="X5" s="39" t="s">
        <v>170</v>
      </c>
      <c r="Y5" s="48" t="s">
        <v>284</v>
      </c>
      <c r="Z5" s="40">
        <v>44743</v>
      </c>
    </row>
    <row r="6" spans="1:26" ht="25.5" customHeight="1" thickBot="1" x14ac:dyDescent="0.35">
      <c r="B6" s="49"/>
      <c r="C6" s="49"/>
      <c r="D6" s="50"/>
      <c r="E6" s="51"/>
      <c r="F6" s="117"/>
      <c r="G6" s="117"/>
      <c r="H6" s="148" t="s">
        <v>280</v>
      </c>
      <c r="I6" s="149"/>
      <c r="J6" s="150"/>
      <c r="K6" s="151"/>
      <c r="L6" s="152"/>
      <c r="M6" s="152"/>
      <c r="N6" s="158"/>
      <c r="O6" s="149"/>
      <c r="P6" s="150"/>
      <c r="Q6" s="159"/>
      <c r="R6" s="117"/>
      <c r="S6" s="52"/>
      <c r="T6" s="52"/>
      <c r="V6" s="20" t="s">
        <v>152</v>
      </c>
      <c r="W6" s="39" t="s">
        <v>166</v>
      </c>
      <c r="X6" s="39" t="s">
        <v>165</v>
      </c>
      <c r="Y6" s="18" t="s">
        <v>286</v>
      </c>
      <c r="Z6" s="40">
        <v>44744</v>
      </c>
    </row>
    <row r="7" spans="1:26" ht="20.100000000000001" customHeight="1" x14ac:dyDescent="0.3">
      <c r="A7" s="56" t="s">
        <v>186</v>
      </c>
      <c r="B7" s="2" t="s">
        <v>187</v>
      </c>
      <c r="C7" s="171"/>
      <c r="D7" s="171"/>
      <c r="E7" s="171"/>
      <c r="F7" s="118"/>
      <c r="G7" s="49"/>
      <c r="N7" s="123"/>
      <c r="O7" s="123"/>
      <c r="P7" s="123"/>
      <c r="Q7" s="16"/>
      <c r="R7" s="16"/>
      <c r="V7" s="7" t="s">
        <v>232</v>
      </c>
      <c r="W7" s="39" t="s">
        <v>159</v>
      </c>
      <c r="X7" s="39"/>
      <c r="Y7" s="18" t="s">
        <v>285</v>
      </c>
      <c r="Z7" s="40">
        <v>44745</v>
      </c>
    </row>
    <row r="8" spans="1:26" ht="20.100000000000001" customHeight="1" x14ac:dyDescent="0.3">
      <c r="A8" s="61" t="s">
        <v>222</v>
      </c>
      <c r="B8" s="3" t="s">
        <v>238</v>
      </c>
      <c r="C8" s="172" t="str">
        <f>IF(OR(C7="IFR",C7="Tax Levy"),"BAR01",IF(C7="Non Tax-Levy","BAR55",IF(C7="Non Tax-Levy-AUX","BAR02",IF(C7="Non Tax-Levy-ELC","BAR04",IF(C7="Non Tax Levy Assoc","BAR03"," ")))))</f>
        <v xml:space="preserve"> </v>
      </c>
      <c r="D8" s="172"/>
      <c r="E8" s="172"/>
      <c r="F8" s="137"/>
      <c r="G8" s="49"/>
      <c r="J8" s="126" t="s">
        <v>161</v>
      </c>
      <c r="K8" s="59" t="s">
        <v>160</v>
      </c>
      <c r="L8" s="17"/>
      <c r="M8" s="124"/>
      <c r="N8" s="123"/>
      <c r="O8" s="123"/>
      <c r="P8" s="123"/>
      <c r="Q8" s="125"/>
      <c r="R8" s="125"/>
      <c r="T8" s="7" t="s">
        <v>235</v>
      </c>
      <c r="V8" s="20" t="s">
        <v>219</v>
      </c>
      <c r="W8" s="39" t="s">
        <v>153</v>
      </c>
      <c r="X8" s="39"/>
      <c r="Z8" s="40">
        <v>44746</v>
      </c>
    </row>
    <row r="9" spans="1:26" ht="24" customHeight="1" x14ac:dyDescent="0.35">
      <c r="A9" s="61" t="s">
        <v>223</v>
      </c>
      <c r="B9" s="3" t="s">
        <v>221</v>
      </c>
      <c r="C9" s="173"/>
      <c r="D9" s="173"/>
      <c r="E9" s="173"/>
      <c r="F9" s="65"/>
      <c r="G9" s="49"/>
      <c r="J9" s="127" t="s">
        <v>155</v>
      </c>
      <c r="K9" s="62"/>
      <c r="L9" s="1"/>
      <c r="M9" s="63"/>
      <c r="N9" s="57"/>
      <c r="O9" s="57"/>
      <c r="P9" s="57"/>
      <c r="V9" s="20" t="s">
        <v>231</v>
      </c>
      <c r="W9" s="39" t="s">
        <v>148</v>
      </c>
      <c r="X9" s="39"/>
      <c r="Y9" s="46"/>
      <c r="Z9" s="40">
        <v>44747</v>
      </c>
    </row>
    <row r="10" spans="1:26" ht="19.5" customHeight="1" x14ac:dyDescent="0.3">
      <c r="A10" s="61" t="s">
        <v>242</v>
      </c>
      <c r="B10" s="3" t="s">
        <v>233</v>
      </c>
      <c r="C10" s="173"/>
      <c r="D10" s="173"/>
      <c r="E10" s="173"/>
      <c r="F10" s="4" t="s">
        <v>247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S10" s="68"/>
      <c r="T10" s="57"/>
      <c r="U10" s="57"/>
      <c r="W10" s="54" t="s">
        <v>220</v>
      </c>
      <c r="X10" s="54"/>
      <c r="Y10" s="69"/>
      <c r="Z10" s="40">
        <v>44748</v>
      </c>
    </row>
    <row r="11" spans="1:26" s="63" customFormat="1" ht="15" customHeight="1" x14ac:dyDescent="0.3">
      <c r="A11" s="70"/>
      <c r="B11" s="71"/>
      <c r="C11" s="72"/>
      <c r="D11" s="72"/>
      <c r="E11" s="71"/>
      <c r="F11" s="73"/>
      <c r="Q11" s="74"/>
      <c r="S11" s="75"/>
      <c r="U11" s="57"/>
      <c r="W11" s="54"/>
      <c r="X11" s="54"/>
      <c r="Y11" s="69"/>
      <c r="Z11" s="40">
        <v>44749</v>
      </c>
    </row>
    <row r="12" spans="1:26" s="63" customFormat="1" ht="39.75" customHeight="1" x14ac:dyDescent="0.3">
      <c r="B12" s="76" t="s">
        <v>243</v>
      </c>
      <c r="C12" s="77"/>
      <c r="D12" s="78"/>
      <c r="E12" s="109" t="s">
        <v>244</v>
      </c>
      <c r="F12" s="79" t="s">
        <v>572</v>
      </c>
      <c r="G12" s="5" t="s">
        <v>245</v>
      </c>
      <c r="H12" s="169" t="s">
        <v>246</v>
      </c>
      <c r="I12" s="170"/>
      <c r="J12" s="80" t="s">
        <v>142</v>
      </c>
      <c r="K12" s="167" t="s">
        <v>143</v>
      </c>
      <c r="L12" s="168"/>
      <c r="M12" s="135" t="s">
        <v>224</v>
      </c>
      <c r="N12" s="136" t="s">
        <v>225</v>
      </c>
      <c r="O12" s="135" t="s">
        <v>226</v>
      </c>
      <c r="P12" s="136" t="s">
        <v>227</v>
      </c>
      <c r="Q12" s="135" t="s">
        <v>228</v>
      </c>
      <c r="R12" s="136" t="s">
        <v>229</v>
      </c>
      <c r="U12" s="57"/>
      <c r="W12" s="54"/>
      <c r="X12" s="54"/>
      <c r="Y12" s="46" t="s">
        <v>169</v>
      </c>
      <c r="Z12" s="40">
        <v>44750</v>
      </c>
    </row>
    <row r="13" spans="1:26" ht="24.75" customHeight="1" x14ac:dyDescent="0.3">
      <c r="A13" s="7">
        <v>1</v>
      </c>
      <c r="B13" s="81"/>
      <c r="C13" s="82"/>
      <c r="D13" s="83"/>
      <c r="E13" s="115"/>
      <c r="F13" s="84"/>
      <c r="G13" s="85"/>
      <c r="H13" s="176" t="s">
        <v>126</v>
      </c>
      <c r="I13" s="177"/>
      <c r="J13" s="86"/>
      <c r="K13" s="174" t="str">
        <f>IFERROR(IF($C$7="", "−−−−−−−►", VLOOKUP(E13,Chartfields!C:H,6,FALSE)),"−−−−−−−►")</f>
        <v>−−−−−−−►</v>
      </c>
      <c r="L13" s="175"/>
      <c r="M13" s="112" t="str">
        <f>IFERROR(IF(OR(K13="", E13=""), "−−−−−−−►", IF(LEFT(F13, 7)="Program", VLOOKUP(F13,OptCodes[],2,FALSE), IF(OR(P13=114, P13=116, P13=100, P13=102), 99999,IF(AND(K13=65040, LEFT(F13,11) ="Funding Src"), 40300, IF(LEFT(F13,4)="Fund", 99999,IF(Q13=3017, 99999, IF(AND(F13="", $C$7="Tax Levy"), 99999,IF($C$7="Tax Levy",VLOOKUP(F13,OptCodes[],2,FALSE),IF(AND($C$7="IFR", K13="75018"), VLOOKUP(K13,Chartfields!H:R,11,FALSE), VLOOKUP(T13,Chartfields!G:R,12,FALSE)))))))))), "−−−−−−−►")</f>
        <v>−−−−−−−►</v>
      </c>
      <c r="N13" s="113" t="str">
        <f>IFERROR(IF($C$7="Tax Levy", VLOOKUP(T13,Chartfields!G:M,7,FALSE), IF(AND($C$7="IFR", K13="75018"), VLOOKUP(T13,Chartfields!G:M,7,FALSE), VLOOKUP(T13,Chartfields!G:M,7,FALSE))), "−−−−−−−►")</f>
        <v>−−−−−−−►</v>
      </c>
      <c r="O13" s="113" t="str">
        <f>IFERROR( IF(AND(M13=40300, K13=65040),302500, IF(AND(M13=40360, LEFT(F13,7)="Program"), VLOOKUP('Budget Modification Form'!M13,Chartfields!R:T,3,FALSE), IF(LEFT(F13,4)="Fund", VLOOKUP(F13,OptCodes[],2,FALSE),IF($C$7="Tax Levy", VLOOKUP(T13,Chartfields!G:T,14,FALSE),  IF(AND($C$7="IFR", K13="75018"), VLOOKUP(T13,Chartfields!G:T,14,FALSE), VLOOKUP('Budget Modification Form'!T13,Chartfields!G:T,14,FALSE)))))), "−−−−−−−►")</f>
        <v>−−−−−−−►</v>
      </c>
      <c r="P13" s="113" t="str">
        <f>IFERROR(IF(LEFT(F13, 4)="Spec", VLOOKUP(F13,OptCodes[],2,FALSE), IF(F13="Program: Tutor Corp-30040", 100, IF($C$7="Tax Levy", VLOOKUP(T13,Chartfields!G:V,16,FALSE), IF(AND($C$7="IFR", K13="75018"), VLOOKUP(T13,Chartfields!G:V,16,FALSE), VLOOKUP(T13,Chartfields!G:V,16,FALSE))))), "−−−−−−−►")</f>
        <v>−−−−−−−►</v>
      </c>
      <c r="Q13" s="113" t="str">
        <f>IFERROR(IF(LEFT(F13, 4)="Oper", VLOOKUP(F13,OptCodes[],2,FALSE), IF($C$7="Tax Levy", VLOOKUP(T13,Chartfields!G:P,10,FALSE), IF(AND($C$7="IFR", K13="75018"), VLOOKUP(T13,Chartfields!G:P,10,FALSE), VLOOKUP(T13,Chartfields!G:P,10,FALSE)))), "−−−−−−−►")</f>
        <v>−−−−−−−►</v>
      </c>
      <c r="R13" s="113" t="str">
        <f t="shared" ref="R13:R17" si="0">IFERROR(IF(OR($C$7="",B13=""), "−−−−−−−►",IF($C$7="Tax Levy", 10, IF($C$7="IFR", 11, "−−−−−−−►"))),"−−−−−−−►")</f>
        <v>−−−−−−−►</v>
      </c>
      <c r="T13" s="7" t="str">
        <f>IF(OR($C$7="",B13="",E13=""),"",$C$7&amp;K13)</f>
        <v/>
      </c>
      <c r="U13" s="57"/>
      <c r="W13" s="54"/>
      <c r="X13" s="54"/>
      <c r="Y13" s="46" t="s">
        <v>164</v>
      </c>
      <c r="Z13" s="40">
        <v>44751</v>
      </c>
    </row>
    <row r="14" spans="1:26" ht="24.75" customHeight="1" x14ac:dyDescent="0.3">
      <c r="A14" s="7">
        <v>2</v>
      </c>
      <c r="B14" s="81"/>
      <c r="C14" s="82"/>
      <c r="D14" s="83"/>
      <c r="E14" s="115"/>
      <c r="F14" s="84"/>
      <c r="G14" s="85"/>
      <c r="H14" s="176" t="s">
        <v>126</v>
      </c>
      <c r="I14" s="177"/>
      <c r="J14" s="86"/>
      <c r="K14" s="174" t="str">
        <f>IFERROR(IF($C$7="", "−−−−−−−►", VLOOKUP(E14,Chartfields!C:H,6,FALSE)),"−−−−−−−►")</f>
        <v>−−−−−−−►</v>
      </c>
      <c r="L14" s="175"/>
      <c r="M14" s="112" t="str">
        <f>IFERROR(IF(OR(K14="", E14=""), "−−−−−−−►", IF(LEFT(F14, 7)="Program", VLOOKUP(F14,OptCodes[],2,FALSE), IF(OR(P14=114, P14=116, P14=100, P14=102), 99999,IF(AND(K14=65040, LEFT(F14,11) ="Funding Src"), 40300, IF(LEFT(F14,4)="Fund", 99999,IF(Q14=3017, 99999, IF(AND(F14="", $C$7="Tax Levy"), 99999,IF($C$7="Tax Levy",VLOOKUP(F14,OptCodes[],2,FALSE),IF(AND($C$7="IFR", K14="75018"), VLOOKUP(K14,Chartfields!H:R,11,FALSE), VLOOKUP(T14,Chartfields!G:R,12,FALSE)))))))))), "−−−−−−−►")</f>
        <v>−−−−−−−►</v>
      </c>
      <c r="N14" s="113" t="str">
        <f>IFERROR(IF($C$7="Tax Levy", VLOOKUP(T14,Chartfields!G:M,7,FALSE), IF(AND($C$7="IFR", K14="75018"), VLOOKUP(T14,Chartfields!G:M,7,FALSE), VLOOKUP(T14,Chartfields!G:M,7,FALSE))), "−−−−−−−►")</f>
        <v>−−−−−−−►</v>
      </c>
      <c r="O14" s="113" t="str">
        <f>IFERROR( IF(AND(M14=40300, K14=65040),302500, IF(AND(M14=40360, LEFT(F14,7)="Program"), VLOOKUP('Budget Modification Form'!M14,Chartfields!R:T,3,FALSE), IF(LEFT(F14,4)="Fund", VLOOKUP(F14,OptCodes[],2,FALSE),IF($C$7="Tax Levy", VLOOKUP(T14,Chartfields!G:T,14,FALSE),  IF(AND($C$7="IFR", K14="75018"), VLOOKUP(T14,Chartfields!G:T,14,FALSE), VLOOKUP('Budget Modification Form'!T14,Chartfields!G:T,14,FALSE)))))), "−−−−−−−►")</f>
        <v>−−−−−−−►</v>
      </c>
      <c r="P14" s="113" t="str">
        <f>IFERROR(IF(LEFT(F14, 4)="Spec", VLOOKUP(F14,OptCodes[],2,FALSE), IF(F14="Program: Tutor Corp-30040", 100, IF($C$7="Tax Levy", VLOOKUP(T14,Chartfields!G:V,16,FALSE), IF(AND($C$7="IFR", K14="75018"), VLOOKUP(T14,Chartfields!G:V,16,FALSE), VLOOKUP(T14,Chartfields!G:V,16,FALSE))))), "−−−−−−−►")</f>
        <v>−−−−−−−►</v>
      </c>
      <c r="Q14" s="113" t="str">
        <f>IFERROR(IF(LEFT(F14, 4)="Oper", VLOOKUP(F14,OptCodes[],2,FALSE), IF($C$7="Tax Levy", VLOOKUP(T14,Chartfields!G:P,10,FALSE), IF(AND($C$7="IFR", K14="75018"), VLOOKUP(T14,Chartfields!G:P,10,FALSE), VLOOKUP(T14,Chartfields!G:P,10,FALSE)))), "−−−−−−−►")</f>
        <v>−−−−−−−►</v>
      </c>
      <c r="R14" s="113" t="str">
        <f t="shared" si="0"/>
        <v>−−−−−−−►</v>
      </c>
      <c r="T14" s="7" t="str">
        <f t="shared" ref="T14:T20" si="1">IF(OR($C$7="",B14="",E14=""),"",$C$7&amp;K14)</f>
        <v/>
      </c>
      <c r="U14" s="87"/>
      <c r="W14" s="54"/>
      <c r="X14" s="54"/>
      <c r="Y14" s="46" t="s">
        <v>151</v>
      </c>
      <c r="Z14" s="40">
        <v>44752</v>
      </c>
    </row>
    <row r="15" spans="1:26" ht="24" customHeight="1" x14ac:dyDescent="0.3">
      <c r="A15" s="7">
        <v>3</v>
      </c>
      <c r="B15" s="81"/>
      <c r="C15" s="82"/>
      <c r="D15" s="83"/>
      <c r="E15" s="115"/>
      <c r="F15" s="84"/>
      <c r="G15" s="85"/>
      <c r="H15" s="176" t="s">
        <v>126</v>
      </c>
      <c r="I15" s="177"/>
      <c r="J15" s="86"/>
      <c r="K15" s="174" t="str">
        <f>IFERROR(IF($C$7="", "−−−−−−−►", VLOOKUP(E15,Chartfields!C:H,6,FALSE)),"−−−−−−−►")</f>
        <v>−−−−−−−►</v>
      </c>
      <c r="L15" s="175"/>
      <c r="M15" s="112" t="str">
        <f>IFERROR(IF(OR(K15="", E15=""), "−−−−−−−►", IF(LEFT(F15, 7)="Program", VLOOKUP(F15,OptCodes[],2,FALSE), IF(OR(P15=114, P15=116, P15=100, P15=102), 99999,IF(AND(K15=65040, LEFT(F15,11) ="Funding Src"), 40300, IF(LEFT(F15,4)="Fund", 99999,IF(Q15=3017, 99999, IF(AND(F15="", $C$7="Tax Levy"), 99999,IF($C$7="Tax Levy",VLOOKUP(F15,OptCodes[],2,FALSE),IF(AND($C$7="IFR", K15="75018"), VLOOKUP(K15,Chartfields!H:R,11,FALSE), VLOOKUP(T15,Chartfields!G:R,12,FALSE)))))))))), "−−−−−−−►")</f>
        <v>−−−−−−−►</v>
      </c>
      <c r="N15" s="113" t="str">
        <f>IFERROR(IF($C$7="Tax Levy", VLOOKUP(T15,Chartfields!G:M,7,FALSE), IF(AND($C$7="IFR", K15="75018"), VLOOKUP(T15,Chartfields!G:M,7,FALSE), VLOOKUP(T15,Chartfields!G:M,7,FALSE))), "−−−−−−−►")</f>
        <v>−−−−−−−►</v>
      </c>
      <c r="O15" s="113" t="str">
        <f>IFERROR( IF(AND(M15=40300, K15=65040),302500, IF(AND(M15=40360, LEFT(F15,7)="Program"), VLOOKUP('Budget Modification Form'!M15,Chartfields!R:T,3,FALSE), IF(LEFT(F15,4)="Fund", VLOOKUP(F15,OptCodes[],2,FALSE),IF($C$7="Tax Levy", VLOOKUP(T15,Chartfields!G:T,14,FALSE),  IF(AND($C$7="IFR", K15="75018"), VLOOKUP(T15,Chartfields!G:T,14,FALSE), VLOOKUP('Budget Modification Form'!T15,Chartfields!G:T,14,FALSE)))))), "−−−−−−−►")</f>
        <v>−−−−−−−►</v>
      </c>
      <c r="P15" s="113" t="str">
        <f>IFERROR(IF(LEFT(F15, 4)="Spec", VLOOKUP(F15,OptCodes[],2,FALSE), IF(F15="Program: Tutor Corp-30040", 100, IF($C$7="Tax Levy", VLOOKUP(T15,Chartfields!G:V,16,FALSE), IF(AND($C$7="IFR", K15="75018"), VLOOKUP(T15,Chartfields!G:V,16,FALSE), VLOOKUP(T15,Chartfields!G:V,16,FALSE))))), "−−−−−−−►")</f>
        <v>−−−−−−−►</v>
      </c>
      <c r="Q15" s="113" t="str">
        <f>IFERROR(IF(LEFT(F15, 4)="Oper", VLOOKUP(F15,OptCodes[],2,FALSE), IF($C$7="Tax Levy", VLOOKUP(T15,Chartfields!G:P,10,FALSE), IF(AND($C$7="IFR", K15="75018"), VLOOKUP(T15,Chartfields!G:P,10,FALSE), VLOOKUP(T15,Chartfields!G:P,10,FALSE)))), "−−−−−−−►")</f>
        <v>−−−−−−−►</v>
      </c>
      <c r="R15" s="113" t="str">
        <f t="shared" si="0"/>
        <v>−−−−−−−►</v>
      </c>
      <c r="T15" s="7" t="str">
        <f t="shared" si="1"/>
        <v/>
      </c>
      <c r="U15" s="87"/>
      <c r="W15" s="54"/>
      <c r="X15" s="54"/>
      <c r="Y15" s="54"/>
      <c r="Z15" s="40">
        <v>44753</v>
      </c>
    </row>
    <row r="16" spans="1:26" ht="24.75" customHeight="1" x14ac:dyDescent="0.3">
      <c r="A16" s="7">
        <v>4</v>
      </c>
      <c r="B16" s="81"/>
      <c r="C16" s="82"/>
      <c r="D16" s="83"/>
      <c r="E16" s="115"/>
      <c r="F16" s="84"/>
      <c r="G16" s="85"/>
      <c r="H16" s="176" t="s">
        <v>126</v>
      </c>
      <c r="I16" s="177"/>
      <c r="J16" s="86"/>
      <c r="K16" s="174" t="str">
        <f>IFERROR(IF($C$7="", "−−−−−−−►", VLOOKUP(E16,Chartfields!C:H,6,FALSE)),"−−−−−−−►")</f>
        <v>−−−−−−−►</v>
      </c>
      <c r="L16" s="175"/>
      <c r="M16" s="112" t="str">
        <f>IFERROR(IF(OR(K16="", E16=""), "−−−−−−−►", IF(LEFT(F16, 7)="Program", VLOOKUP(F16,OptCodes[],2,FALSE), IF(OR(P16=114, P16=116, P16=100, P16=102), 99999,IF(AND(K16=65040, LEFT(F16,11) ="Funding Src"), 40300, IF(LEFT(F16,4)="Fund", 99999,IF(Q16=3017, 99999, IF(AND(F16="", $C$7="Tax Levy"), 99999,IF($C$7="Tax Levy",VLOOKUP(F16,OptCodes[],2,FALSE),IF(AND($C$7="IFR", K16="75018"), VLOOKUP(K16,Chartfields!H:R,11,FALSE), VLOOKUP(T16,Chartfields!G:R,12,FALSE)))))))))), "−−−−−−−►")</f>
        <v>−−−−−−−►</v>
      </c>
      <c r="N16" s="113" t="str">
        <f>IFERROR(IF($C$7="Tax Levy", VLOOKUP(T16,Chartfields!G:M,7,FALSE), IF(AND($C$7="IFR", K16="75018"), VLOOKUP(T16,Chartfields!G:M,7,FALSE), VLOOKUP(T16,Chartfields!G:M,7,FALSE))), "−−−−−−−►")</f>
        <v>−−−−−−−►</v>
      </c>
      <c r="O16" s="113" t="str">
        <f>IFERROR( IF(AND(M16=40300, K16=65040),302500, IF(AND(M16=40360, LEFT(F16,7)="Program"), VLOOKUP('Budget Modification Form'!M16,Chartfields!R:T,3,FALSE), IF(LEFT(F16,4)="Fund", VLOOKUP(F16,OptCodes[],2,FALSE),IF($C$7="Tax Levy", VLOOKUP(T16,Chartfields!G:T,14,FALSE),  IF(AND($C$7="IFR", K16="75018"), VLOOKUP(T16,Chartfields!G:T,14,FALSE), VLOOKUP('Budget Modification Form'!T16,Chartfields!G:T,14,FALSE)))))), "−−−−−−−►")</f>
        <v>−−−−−−−►</v>
      </c>
      <c r="P16" s="113" t="str">
        <f>IFERROR(IF(LEFT(F16, 4)="Spec", VLOOKUP(F16,OptCodes[],2,FALSE), IF(F16="Program: Tutor Corp-30040", 100, IF($C$7="Tax Levy", VLOOKUP(T16,Chartfields!G:V,16,FALSE), IF(AND($C$7="IFR", K16="75018"), VLOOKUP(T16,Chartfields!G:V,16,FALSE), VLOOKUP(T16,Chartfields!G:V,16,FALSE))))), "−−−−−−−►")</f>
        <v>−−−−−−−►</v>
      </c>
      <c r="Q16" s="113" t="str">
        <f>IFERROR(IF(LEFT(F16, 4)="Oper", VLOOKUP(F16,OptCodes[],2,FALSE), IF($C$7="Tax Levy", VLOOKUP(T16,Chartfields!G:P,10,FALSE), IF(AND($C$7="IFR", K16="75018"), VLOOKUP(T16,Chartfields!G:P,10,FALSE), VLOOKUP(T16,Chartfields!G:P,10,FALSE)))), "−−−−−−−►")</f>
        <v>−−−−−−−►</v>
      </c>
      <c r="R16" s="113" t="str">
        <f t="shared" si="0"/>
        <v>−−−−−−−►</v>
      </c>
      <c r="T16" s="7" t="str">
        <f t="shared" si="1"/>
        <v/>
      </c>
      <c r="U16" s="87"/>
      <c r="W16" s="54"/>
      <c r="X16" s="54"/>
      <c r="Y16" s="54"/>
      <c r="Z16" s="40">
        <v>44754</v>
      </c>
    </row>
    <row r="17" spans="1:26" ht="24" customHeight="1" x14ac:dyDescent="0.3">
      <c r="A17" s="7">
        <v>5</v>
      </c>
      <c r="B17" s="81"/>
      <c r="C17" s="82"/>
      <c r="D17" s="83"/>
      <c r="E17" s="115"/>
      <c r="F17" s="84"/>
      <c r="G17" s="85"/>
      <c r="H17" s="176" t="s">
        <v>126</v>
      </c>
      <c r="I17" s="177"/>
      <c r="J17" s="86"/>
      <c r="K17" s="174" t="str">
        <f>IFERROR(IF($C$7="", "−−−−−−−►", VLOOKUP(E17,Chartfields!C:H,6,FALSE)),"−−−−−−−►")</f>
        <v>−−−−−−−►</v>
      </c>
      <c r="L17" s="175"/>
      <c r="M17" s="112" t="str">
        <f>IFERROR(IF(OR(K17="", E17=""), "−−−−−−−►", IF(LEFT(F17, 7)="Program", VLOOKUP(F17,OptCodes[],2,FALSE), IF(OR(P17=114, P17=116, P17=100, P17=102), 99999,IF(AND(K17=65040, LEFT(F17,11) ="Funding Src"), 40300, IF(LEFT(F17,4)="Fund", 99999,IF(Q17=3017, 99999, IF(AND(F17="", $C$7="Tax Levy"), 99999,IF($C$7="Tax Levy",VLOOKUP(F17,OptCodes[],2,FALSE),IF(AND($C$7="IFR", K17="75018"), VLOOKUP(K17,Chartfields!H:R,11,FALSE), VLOOKUP(T17,Chartfields!G:R,12,FALSE)))))))))), "−−−−−−−►")</f>
        <v>−−−−−−−►</v>
      </c>
      <c r="N17" s="113" t="str">
        <f>IFERROR(IF($C$7="Tax Levy", VLOOKUP(T17,Chartfields!G:M,7,FALSE), IF(AND($C$7="IFR", K17="75018"), VLOOKUP(T17,Chartfields!G:M,7,FALSE), VLOOKUP(T17,Chartfields!G:M,7,FALSE))), "−−−−−−−►")</f>
        <v>−−−−−−−►</v>
      </c>
      <c r="O17" s="113" t="str">
        <f>IFERROR( IF(AND(M17=40300, K17=65040),302500, IF(AND(M17=40360, LEFT(F17,7)="Program"), VLOOKUP('Budget Modification Form'!M17,Chartfields!R:T,3,FALSE), IF(LEFT(F17,4)="Fund", VLOOKUP(F17,OptCodes[],2,FALSE),IF($C$7="Tax Levy", VLOOKUP(T17,Chartfields!G:T,14,FALSE),  IF(AND($C$7="IFR", K17="75018"), VLOOKUP(T17,Chartfields!G:T,14,FALSE), VLOOKUP('Budget Modification Form'!T17,Chartfields!G:T,14,FALSE)))))), "−−−−−−−►")</f>
        <v>−−−−−−−►</v>
      </c>
      <c r="P17" s="113" t="str">
        <f>IFERROR(IF(LEFT(F17, 4)="Spec", VLOOKUP(F17,OptCodes[],2,FALSE), IF(F17="Program: Tutor Corp-30040", 100, IF($C$7="Tax Levy", VLOOKUP(T17,Chartfields!G:V,16,FALSE), IF(AND($C$7="IFR", K17="75018"), VLOOKUP(T17,Chartfields!G:V,16,FALSE), VLOOKUP(T17,Chartfields!G:V,16,FALSE))))), "−−−−−−−►")</f>
        <v>−−−−−−−►</v>
      </c>
      <c r="Q17" s="113" t="str">
        <f>IFERROR(IF(LEFT(F17, 4)="Oper", VLOOKUP(F17,OptCodes[],2,FALSE), IF($C$7="Tax Levy", VLOOKUP(T17,Chartfields!G:P,10,FALSE), IF(AND($C$7="IFR", K17="75018"), VLOOKUP(T17,Chartfields!G:P,10,FALSE), VLOOKUP(T17,Chartfields!G:P,10,FALSE)))), "−−−−−−−►")</f>
        <v>−−−−−−−►</v>
      </c>
      <c r="R17" s="113" t="str">
        <f t="shared" si="0"/>
        <v>−−−−−−−►</v>
      </c>
      <c r="T17" s="7" t="str">
        <f t="shared" si="1"/>
        <v/>
      </c>
      <c r="U17" s="87"/>
      <c r="W17" s="54"/>
      <c r="X17" s="54"/>
      <c r="Y17" s="54"/>
      <c r="Z17" s="40">
        <v>44755</v>
      </c>
    </row>
    <row r="18" spans="1:26" ht="23.25" customHeight="1" x14ac:dyDescent="0.3">
      <c r="A18" s="7">
        <v>6</v>
      </c>
      <c r="B18" s="81"/>
      <c r="C18" s="82"/>
      <c r="D18" s="83"/>
      <c r="E18" s="115"/>
      <c r="F18" s="84"/>
      <c r="G18" s="85"/>
      <c r="H18" s="176" t="s">
        <v>126</v>
      </c>
      <c r="I18" s="177"/>
      <c r="J18" s="86"/>
      <c r="K18" s="174" t="str">
        <f>IFERROR(IF($C$7="", "−−−−−−−►", VLOOKUP(E18,Chartfields!C:H,6,FALSE)),"−−−−−−−►")</f>
        <v>−−−−−−−►</v>
      </c>
      <c r="L18" s="175"/>
      <c r="M18" s="112" t="str">
        <f>IFERROR(IF(OR(K18="", E18=""), "−−−−−−−►", IF(LEFT(F18, 7)="Program", VLOOKUP(F18,OptCodes[],2,FALSE), IF(OR(P18=114, P18=116, P18=100, P18=102), 99999,IF(AND(K18=65040, LEFT(F18,11) ="Funding Src"), 40300, IF(LEFT(F18,4)="Fund", 99999,IF(Q18=3017, 99999, IF(AND(F18="", $C$7="Tax Levy"), 99999,IF($C$7="Tax Levy",VLOOKUP(F18,OptCodes[],2,FALSE),IF(AND($C$7="IFR", K18="75018"), VLOOKUP(K18,Chartfields!H:R,11,FALSE), VLOOKUP(T18,Chartfields!G:R,12,FALSE)))))))))), "−−−−−−−►")</f>
        <v>−−−−−−−►</v>
      </c>
      <c r="N18" s="113" t="str">
        <f>IFERROR(IF($C$7="Tax Levy", VLOOKUP(T18,Chartfields!G:M,7,FALSE), IF(AND($C$7="IFR", K18="75018"), VLOOKUP(T18,Chartfields!G:M,7,FALSE), VLOOKUP(T18,Chartfields!G:M,7,FALSE))), "−−−−−−−►")</f>
        <v>−−−−−−−►</v>
      </c>
      <c r="O18" s="113" t="str">
        <f>IFERROR( IF(AND(M18=40300, K18=65040),302500, IF(AND(M18=40360, LEFT(F18,7)="Program"), VLOOKUP('Budget Modification Form'!M18,Chartfields!R:T,3,FALSE), IF(LEFT(F18,4)="Fund", VLOOKUP(F18,OptCodes[],2,FALSE),IF($C$7="Tax Levy", VLOOKUP(T18,Chartfields!G:T,14,FALSE),  IF(AND($C$7="IFR", K18="75018"), VLOOKUP(T18,Chartfields!G:T,14,FALSE), VLOOKUP('Budget Modification Form'!T18,Chartfields!G:T,14,FALSE)))))), "−−−−−−−►")</f>
        <v>−−−−−−−►</v>
      </c>
      <c r="P18" s="113" t="str">
        <f>IFERROR(IF(LEFT(F18, 4)="Spec", VLOOKUP(F18,OptCodes[],2,FALSE), IF(F18="Program: Tutor Corp-30040", 100, IF($C$7="Tax Levy", VLOOKUP(T18,Chartfields!G:V,16,FALSE), IF(AND($C$7="IFR", K18="75018"), VLOOKUP(T18,Chartfields!G:V,16,FALSE), VLOOKUP(T18,Chartfields!G:V,16,FALSE))))), "−−−−−−−►")</f>
        <v>−−−−−−−►</v>
      </c>
      <c r="Q18" s="113" t="str">
        <f>IFERROR(IF(LEFT(F18, 4)="Oper", VLOOKUP(F18,OptCodes[],2,FALSE), IF($C$7="Tax Levy", VLOOKUP(T18,Chartfields!G:P,10,FALSE), IF(AND($C$7="IFR", K18="75018"), VLOOKUP(T18,Chartfields!G:P,10,FALSE), VLOOKUP(T18,Chartfields!G:P,10,FALSE)))), "−−−−−−−►")</f>
        <v>−−−−−−−►</v>
      </c>
      <c r="R18" s="113" t="str">
        <f>IFERROR(IF(OR($C$7="",B18=""), "−−−−−−−►",IF($C$7="Tax Levy", 10, IF($C$7="IFR", 11, "−−−−−−−►"))),"−−−−−−−►")</f>
        <v>−−−−−−−►</v>
      </c>
      <c r="T18" s="7" t="str">
        <f t="shared" si="1"/>
        <v/>
      </c>
      <c r="U18" s="87"/>
      <c r="W18" s="54"/>
      <c r="X18" s="54"/>
      <c r="Y18" s="54"/>
      <c r="Z18" s="40">
        <v>44756</v>
      </c>
    </row>
    <row r="19" spans="1:26" ht="25.5" customHeight="1" x14ac:dyDescent="0.3">
      <c r="A19" s="7">
        <v>7</v>
      </c>
      <c r="B19" s="81"/>
      <c r="C19" s="82"/>
      <c r="D19" s="83"/>
      <c r="E19" s="115"/>
      <c r="F19" s="84"/>
      <c r="G19" s="85"/>
      <c r="H19" s="176" t="s">
        <v>126</v>
      </c>
      <c r="I19" s="177"/>
      <c r="J19" s="86"/>
      <c r="K19" s="174" t="str">
        <f>IFERROR(IF($C$7="", "−−−−−−−►", VLOOKUP(E19,Chartfields!C:H,6,FALSE)),"−−−−−−−►")</f>
        <v>−−−−−−−►</v>
      </c>
      <c r="L19" s="175"/>
      <c r="M19" s="112" t="str">
        <f>IFERROR(IF(OR(K19="", E19=""), "−−−−−−−►", IF(LEFT(F19, 7)="Program", VLOOKUP(F19,OptCodes[],2,FALSE), IF(OR(P19=114, P19=116, P19=100, P19=102), 99999,IF(AND(K19=65040, LEFT(F19,11) ="Funding Src"), 40300, IF(LEFT(F19,4)="Fund", 99999,IF(Q19=3017, 99999, IF(AND(F19="", $C$7="Tax Levy"), 99999,IF($C$7="Tax Levy",VLOOKUP(F19,OptCodes[],2,FALSE),IF(AND($C$7="IFR", K19="75018"), VLOOKUP(K19,Chartfields!H:R,11,FALSE), VLOOKUP(T19,Chartfields!G:R,12,FALSE)))))))))), "−−−−−−−►")</f>
        <v>−−−−−−−►</v>
      </c>
      <c r="N19" s="113" t="str">
        <f>IFERROR(IF($C$7="Tax Levy", VLOOKUP(T19,Chartfields!G:M,7,FALSE), IF(AND($C$7="IFR", K19="75018"), VLOOKUP(T19,Chartfields!G:M,7,FALSE), VLOOKUP(T19,Chartfields!G:M,7,FALSE))), "−−−−−−−►")</f>
        <v>−−−−−−−►</v>
      </c>
      <c r="O19" s="113" t="str">
        <f>IFERROR( IF(AND(M19=40300, K19=65040),302500, IF(AND(M19=40360, LEFT(F19,7)="Program"), VLOOKUP('Budget Modification Form'!M19,Chartfields!R:T,3,FALSE), IF(LEFT(F19,4)="Fund", VLOOKUP(F19,OptCodes[],2,FALSE),IF($C$7="Tax Levy", VLOOKUP(T19,Chartfields!G:T,14,FALSE),  IF(AND($C$7="IFR", K19="75018"), VLOOKUP(T19,Chartfields!G:T,14,FALSE), VLOOKUP('Budget Modification Form'!T19,Chartfields!G:T,14,FALSE)))))), "−−−−−−−►")</f>
        <v>−−−−−−−►</v>
      </c>
      <c r="P19" s="113" t="str">
        <f>IFERROR(IF(LEFT(F19, 4)="Spec", VLOOKUP(F19,OptCodes[],2,FALSE), IF(F19="Program: Tutor Corp-30040", 100, IF($C$7="Tax Levy", VLOOKUP(T19,Chartfields!G:V,16,FALSE), IF(AND($C$7="IFR", K19="75018"), VLOOKUP(T19,Chartfields!G:V,16,FALSE), VLOOKUP(T19,Chartfields!G:V,16,FALSE))))), "−−−−−−−►")</f>
        <v>−−−−−−−►</v>
      </c>
      <c r="Q19" s="113" t="str">
        <f>IFERROR(IF(LEFT(F19, 4)="Oper", VLOOKUP(F19,OptCodes[],2,FALSE), IF($C$7="Tax Levy", VLOOKUP(T19,Chartfields!G:P,10,FALSE), IF(AND($C$7="IFR", K19="75018"), VLOOKUP(T19,Chartfields!G:P,10,FALSE), VLOOKUP(T19,Chartfields!G:P,10,FALSE)))), "−−−−−−−►")</f>
        <v>−−−−−−−►</v>
      </c>
      <c r="R19" s="113" t="str">
        <f t="shared" ref="R19:R20" si="2">IFERROR(IF(OR($C$7="",B19=""), "−−−−−−−►",IF($C$7="Tax Levy", 10, IF($C$7="IFR", 11, "−−−−−−−►"))),"−−−−−−−►")</f>
        <v>−−−−−−−►</v>
      </c>
      <c r="T19" s="7" t="str">
        <f t="shared" si="1"/>
        <v/>
      </c>
      <c r="U19" s="87"/>
      <c r="W19" s="54"/>
      <c r="X19" s="54"/>
      <c r="Y19" s="54"/>
      <c r="Z19" s="40">
        <v>44757</v>
      </c>
    </row>
    <row r="20" spans="1:26" ht="28.5" customHeight="1" x14ac:dyDescent="0.3">
      <c r="A20" s="7">
        <v>8</v>
      </c>
      <c r="B20" s="81"/>
      <c r="C20" s="82"/>
      <c r="D20" s="83"/>
      <c r="E20" s="115"/>
      <c r="F20" s="84"/>
      <c r="G20" s="85"/>
      <c r="H20" s="176" t="s">
        <v>126</v>
      </c>
      <c r="I20" s="177"/>
      <c r="J20" s="86"/>
      <c r="K20" s="174" t="str">
        <f>IFERROR(IF($C$7="", "−−−−−−−►", VLOOKUP(E20,Chartfields!C:H,6,FALSE)),"−−−−−−−►")</f>
        <v>−−−−−−−►</v>
      </c>
      <c r="L20" s="175"/>
      <c r="M20" s="112" t="str">
        <f>IFERROR(IF(OR(K20="", E20=""), "−−−−−−−►", IF(LEFT(F20, 7)="Program", VLOOKUP(F20,OptCodes[],2,FALSE), IF(OR(P20=114, P20=116, P20=100, P20=102), 99999,IF(AND(K20=65040, LEFT(F20,11) ="Funding Src"), 40300, IF(LEFT(F20,4)="Fund", 99999,IF(Q20=3017, 99999, IF(AND(F20="", $C$7="Tax Levy"), 99999,IF($C$7="Tax Levy",VLOOKUP(F20,OptCodes[],2,FALSE),IF(AND($C$7="IFR", K20="75018"), VLOOKUP(K20,Chartfields!H:R,11,FALSE), VLOOKUP(T20,Chartfields!G:R,12,FALSE)))))))))), "−−−−−−−►")</f>
        <v>−−−−−−−►</v>
      </c>
      <c r="N20" s="113" t="str">
        <f>IFERROR(IF($C$7="Tax Levy", VLOOKUP(T20,Chartfields!G:M,7,FALSE), IF(AND($C$7="IFR", K20="75018"), VLOOKUP(T20,Chartfields!G:M,7,FALSE), VLOOKUP(T20,Chartfields!G:M,7,FALSE))), "−−−−−−−►")</f>
        <v>−−−−−−−►</v>
      </c>
      <c r="O20" s="113" t="str">
        <f>IFERROR( IF(AND(M20=40300, K20=65040),302500, IF(AND(M20=40360, LEFT(F20,7)="Program"), VLOOKUP('Budget Modification Form'!M20,Chartfields!R:T,3,FALSE), IF(LEFT(F20,4)="Fund", VLOOKUP(F20,OptCodes[],2,FALSE),IF($C$7="Tax Levy", VLOOKUP(T20,Chartfields!G:T,14,FALSE),  IF(AND($C$7="IFR", K20="75018"), VLOOKUP(T20,Chartfields!G:T,14,FALSE), VLOOKUP('Budget Modification Form'!T20,Chartfields!G:T,14,FALSE)))))), "−−−−−−−►")</f>
        <v>−−−−−−−►</v>
      </c>
      <c r="P20" s="113" t="str">
        <f>IFERROR(IF(LEFT(F20, 4)="Spec", VLOOKUP(F20,OptCodes[],2,FALSE), IF(F20="Program: Tutor Corp-30040", 100, IF($C$7="Tax Levy", VLOOKUP(T20,Chartfields!G:V,16,FALSE), IF(AND($C$7="IFR", K20="75018"), VLOOKUP(T20,Chartfields!G:V,16,FALSE), VLOOKUP(T20,Chartfields!G:V,16,FALSE))))), "−−−−−−−►")</f>
        <v>−−−−−−−►</v>
      </c>
      <c r="Q20" s="113" t="str">
        <f>IFERROR(IF(LEFT(F20, 4)="Oper", VLOOKUP(F20,OptCodes[],2,FALSE), IF($C$7="Tax Levy", VLOOKUP(T20,Chartfields!G:P,10,FALSE), IF(AND($C$7="IFR", K20="75018"), VLOOKUP(T20,Chartfields!G:P,10,FALSE), VLOOKUP(T20,Chartfields!G:P,10,FALSE)))), "−−−−−−−►")</f>
        <v>−−−−−−−►</v>
      </c>
      <c r="R20" s="113" t="str">
        <f t="shared" si="2"/>
        <v>−−−−−−−►</v>
      </c>
      <c r="T20" s="7" t="str">
        <f t="shared" si="1"/>
        <v/>
      </c>
      <c r="U20" s="87"/>
      <c r="W20" s="54"/>
      <c r="X20" s="54"/>
      <c r="Y20" s="91"/>
      <c r="Z20" s="40">
        <v>44758</v>
      </c>
    </row>
    <row r="21" spans="1:26" ht="20.25" customHeight="1" x14ac:dyDescent="0.2">
      <c r="B21" s="92"/>
      <c r="C21" s="75"/>
      <c r="D21" s="75"/>
      <c r="E21" s="92"/>
      <c r="K21" s="93"/>
      <c r="M21" s="60"/>
      <c r="W21" s="54"/>
      <c r="X21" s="54"/>
      <c r="Y21" s="54"/>
      <c r="Z21" s="40">
        <v>44759</v>
      </c>
    </row>
    <row r="22" spans="1:26" ht="18.75" customHeight="1" x14ac:dyDescent="0.3">
      <c r="G22" s="58" t="s">
        <v>236</v>
      </c>
      <c r="H22" s="163">
        <f>SUM(H13:I20)</f>
        <v>0</v>
      </c>
      <c r="M22" s="14"/>
      <c r="N22" s="17"/>
      <c r="X22" s="54"/>
      <c r="Y22" s="54"/>
      <c r="Z22" s="40">
        <v>44760</v>
      </c>
    </row>
    <row r="23" spans="1:26" s="48" customFormat="1" x14ac:dyDescent="0.2">
      <c r="B23" s="165" t="s">
        <v>621</v>
      </c>
      <c r="C23" s="166"/>
      <c r="D23" s="166"/>
      <c r="E23" s="166"/>
      <c r="S23" s="14"/>
      <c r="T23" s="14"/>
      <c r="W23" s="91"/>
      <c r="X23" s="91"/>
      <c r="Y23" s="54"/>
      <c r="Z23" s="40">
        <v>44761</v>
      </c>
    </row>
    <row r="24" spans="1:26" ht="11.25" customHeight="1" x14ac:dyDescent="0.2">
      <c r="S24" s="14"/>
      <c r="T24" s="17"/>
      <c r="W24" s="54"/>
      <c r="X24" s="54"/>
      <c r="Y24" s="91"/>
      <c r="Z24" s="40">
        <v>44762</v>
      </c>
    </row>
    <row r="25" spans="1:26" ht="18.75" customHeight="1" x14ac:dyDescent="0.2">
      <c r="S25" s="14"/>
      <c r="T25" s="17"/>
      <c r="W25" s="54"/>
      <c r="X25" s="54"/>
      <c r="Y25" s="54"/>
      <c r="Z25" s="40">
        <v>44763</v>
      </c>
    </row>
    <row r="26" spans="1:26" ht="18.75" customHeight="1" x14ac:dyDescent="0.2">
      <c r="A26" s="7" t="s">
        <v>118</v>
      </c>
      <c r="B26" s="48" t="s">
        <v>119</v>
      </c>
      <c r="S26" s="14"/>
      <c r="T26" s="17"/>
      <c r="W26" s="54"/>
      <c r="X26" s="54"/>
      <c r="Y26" s="6"/>
      <c r="Z26" s="40">
        <v>44764</v>
      </c>
    </row>
    <row r="27" spans="1:26" s="48" customFormat="1" ht="18.75" customHeight="1" x14ac:dyDescent="0.2">
      <c r="A27" s="48" t="s">
        <v>118</v>
      </c>
      <c r="B27" s="48" t="s">
        <v>117</v>
      </c>
      <c r="C27" s="60"/>
      <c r="D27" s="60"/>
      <c r="P27" s="14"/>
      <c r="Q27" s="14"/>
      <c r="R27" s="14"/>
      <c r="S27" s="14"/>
      <c r="T27" s="14"/>
      <c r="W27" s="91"/>
      <c r="X27" s="91"/>
      <c r="Y27" s="54"/>
      <c r="Z27" s="40">
        <v>44765</v>
      </c>
    </row>
    <row r="28" spans="1:26" ht="18.75" customHeight="1" x14ac:dyDescent="0.2">
      <c r="A28" s="7" t="s">
        <v>115</v>
      </c>
      <c r="B28" s="48" t="s">
        <v>114</v>
      </c>
      <c r="P28" s="17"/>
      <c r="Q28" s="17"/>
      <c r="R28" s="17"/>
      <c r="S28" s="14"/>
      <c r="T28" s="17"/>
      <c r="W28" s="54"/>
      <c r="X28" s="54"/>
      <c r="Y28" s="54"/>
      <c r="Z28" s="40">
        <v>44766</v>
      </c>
    </row>
    <row r="29" spans="1:26" s="6" customFormat="1" ht="18.75" customHeight="1" x14ac:dyDescent="0.2">
      <c r="A29" s="63" t="s">
        <v>111</v>
      </c>
      <c r="B29" s="92" t="s">
        <v>110</v>
      </c>
      <c r="C29" s="8"/>
      <c r="D29" s="8"/>
      <c r="E29" s="8"/>
      <c r="F29" s="94"/>
      <c r="G29" s="8"/>
      <c r="H29" s="8"/>
      <c r="O29" s="8"/>
      <c r="P29" s="95"/>
      <c r="Q29" s="95"/>
      <c r="R29" s="95"/>
      <c r="S29" s="96"/>
      <c r="T29" s="96"/>
      <c r="Y29" s="54"/>
      <c r="Z29" s="40">
        <v>44767</v>
      </c>
    </row>
    <row r="30" spans="1:26" ht="18.75" customHeight="1" x14ac:dyDescent="0.2">
      <c r="B30" s="8"/>
      <c r="C30" s="21"/>
      <c r="D30" s="21"/>
      <c r="E30" s="20"/>
      <c r="F30" s="20"/>
      <c r="G30" s="20"/>
      <c r="H30" s="20"/>
      <c r="O30" s="20"/>
      <c r="P30" s="29"/>
      <c r="Q30" s="29"/>
      <c r="R30" s="29"/>
      <c r="S30" s="14"/>
      <c r="T30" s="17"/>
      <c r="W30" s="54"/>
      <c r="X30" s="54"/>
      <c r="Y30" s="54"/>
      <c r="Z30" s="40">
        <v>44768</v>
      </c>
    </row>
    <row r="31" spans="1:26" ht="18.75" customHeight="1" x14ac:dyDescent="0.2">
      <c r="P31" s="17"/>
      <c r="Q31" s="17"/>
      <c r="R31" s="17"/>
      <c r="S31" s="14"/>
      <c r="T31" s="17"/>
      <c r="W31" s="54"/>
      <c r="X31" s="54"/>
      <c r="Y31" s="54"/>
      <c r="Z31" s="40">
        <v>44769</v>
      </c>
    </row>
    <row r="32" spans="1:26" ht="18.75" customHeight="1" x14ac:dyDescent="0.2">
      <c r="A32" s="48"/>
      <c r="S32" s="14"/>
      <c r="T32" s="17"/>
      <c r="W32" s="54"/>
      <c r="X32" s="54"/>
      <c r="Y32" s="54"/>
      <c r="Z32" s="40">
        <v>44770</v>
      </c>
    </row>
    <row r="33" spans="2:26" s="19" customFormat="1" ht="18.75" customHeight="1" x14ac:dyDescent="0.2">
      <c r="C33" s="60"/>
      <c r="D33" s="60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4"/>
      <c r="T33" s="17"/>
      <c r="U33" s="7"/>
      <c r="V33" s="7"/>
      <c r="W33" s="54"/>
      <c r="X33" s="54"/>
      <c r="Y33" s="54"/>
      <c r="Z33" s="40">
        <v>44771</v>
      </c>
    </row>
    <row r="34" spans="2:26" s="19" customFormat="1" ht="18.75" customHeight="1" x14ac:dyDescent="0.2">
      <c r="B34" s="48"/>
      <c r="C34" s="60"/>
      <c r="D34" s="60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4"/>
      <c r="T34" s="17"/>
      <c r="U34" s="7"/>
      <c r="V34" s="7"/>
      <c r="W34" s="54"/>
      <c r="X34" s="54"/>
      <c r="Y34" s="54"/>
      <c r="Z34" s="40">
        <v>44772</v>
      </c>
    </row>
    <row r="35" spans="2:26" s="19" customFormat="1" ht="18.75" customHeight="1" x14ac:dyDescent="0.2">
      <c r="B35" s="48"/>
      <c r="C35" s="60"/>
      <c r="D35" s="60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4"/>
      <c r="T35" s="17"/>
      <c r="U35" s="7"/>
      <c r="V35" s="7"/>
      <c r="W35" s="54"/>
      <c r="X35" s="54"/>
      <c r="Y35" s="54"/>
      <c r="Z35" s="40">
        <v>44773</v>
      </c>
    </row>
    <row r="36" spans="2:26" s="19" customFormat="1" ht="18.75" customHeight="1" x14ac:dyDescent="0.2">
      <c r="B36" s="48"/>
      <c r="C36" s="60"/>
      <c r="D36" s="60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60"/>
      <c r="T36" s="7"/>
      <c r="U36" s="7"/>
      <c r="V36" s="7"/>
      <c r="W36" s="54"/>
      <c r="X36" s="54"/>
      <c r="Y36" s="54"/>
      <c r="Z36" s="40">
        <v>44774</v>
      </c>
    </row>
    <row r="37" spans="2:26" s="19" customFormat="1" ht="18.75" customHeight="1" x14ac:dyDescent="0.2">
      <c r="B37" s="48"/>
      <c r="C37" s="60"/>
      <c r="D37" s="60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60"/>
      <c r="T37" s="7"/>
      <c r="U37" s="7"/>
      <c r="V37" s="7"/>
      <c r="W37" s="54"/>
      <c r="X37" s="54"/>
      <c r="Y37" s="54"/>
      <c r="Z37" s="40">
        <v>44775</v>
      </c>
    </row>
    <row r="38" spans="2:26" s="19" customFormat="1" ht="18.75" customHeight="1" x14ac:dyDescent="0.2">
      <c r="B38" s="48"/>
      <c r="C38" s="60"/>
      <c r="D38" s="60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60"/>
      <c r="T38" s="7"/>
      <c r="U38" s="7"/>
      <c r="V38" s="7"/>
      <c r="W38" s="54"/>
      <c r="X38" s="54"/>
      <c r="Y38" s="54"/>
      <c r="Z38" s="40">
        <v>44776</v>
      </c>
    </row>
    <row r="39" spans="2:26" s="19" customFormat="1" ht="18.75" customHeight="1" x14ac:dyDescent="0.2">
      <c r="B39" s="48"/>
      <c r="C39" s="60"/>
      <c r="D39" s="60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60"/>
      <c r="T39" s="7"/>
      <c r="U39" s="7"/>
      <c r="V39" s="7"/>
      <c r="W39" s="54"/>
      <c r="X39" s="54"/>
      <c r="Y39" s="54"/>
      <c r="Z39" s="40">
        <v>44777</v>
      </c>
    </row>
    <row r="40" spans="2:26" s="19" customFormat="1" ht="18.75" customHeight="1" x14ac:dyDescent="0.2">
      <c r="B40" s="48"/>
      <c r="C40" s="60"/>
      <c r="D40" s="60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60"/>
      <c r="T40" s="7"/>
      <c r="U40" s="7"/>
      <c r="V40" s="7"/>
      <c r="W40" s="54"/>
      <c r="X40" s="54"/>
      <c r="Y40" s="54"/>
      <c r="Z40" s="40">
        <v>44778</v>
      </c>
    </row>
    <row r="41" spans="2:26" s="19" customFormat="1" ht="18.75" customHeight="1" x14ac:dyDescent="0.2">
      <c r="B41" s="48"/>
      <c r="C41" s="60"/>
      <c r="D41" s="60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60"/>
      <c r="T41" s="7"/>
      <c r="U41" s="7"/>
      <c r="V41" s="7"/>
      <c r="W41" s="54"/>
      <c r="X41" s="54"/>
      <c r="Y41" s="54"/>
      <c r="Z41" s="40">
        <v>44779</v>
      </c>
    </row>
    <row r="42" spans="2:26" s="19" customFormat="1" ht="18.75" customHeight="1" x14ac:dyDescent="0.2">
      <c r="B42" s="48"/>
      <c r="C42" s="60"/>
      <c r="D42" s="60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60"/>
      <c r="T42" s="7"/>
      <c r="U42" s="7"/>
      <c r="V42" s="7"/>
      <c r="W42" s="54"/>
      <c r="X42" s="54"/>
      <c r="Y42" s="54"/>
      <c r="Z42" s="40">
        <v>44780</v>
      </c>
    </row>
    <row r="43" spans="2:26" s="19" customFormat="1" ht="18.75" customHeight="1" x14ac:dyDescent="0.2">
      <c r="B43" s="48"/>
      <c r="C43" s="60"/>
      <c r="D43" s="60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60"/>
      <c r="T43" s="7"/>
      <c r="U43" s="7"/>
      <c r="V43" s="7"/>
      <c r="W43" s="54"/>
      <c r="X43" s="54"/>
      <c r="Y43" s="54"/>
      <c r="Z43" s="40">
        <v>44781</v>
      </c>
    </row>
    <row r="44" spans="2:26" s="19" customFormat="1" ht="18.75" customHeight="1" x14ac:dyDescent="0.2">
      <c r="B44" s="48"/>
      <c r="C44" s="60"/>
      <c r="D44" s="60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60"/>
      <c r="T44" s="7"/>
      <c r="U44" s="7"/>
      <c r="V44" s="7"/>
      <c r="W44" s="54"/>
      <c r="X44" s="54"/>
      <c r="Z44" s="40">
        <v>44782</v>
      </c>
    </row>
    <row r="45" spans="2:26" s="19" customFormat="1" ht="18.75" customHeight="1" x14ac:dyDescent="0.2">
      <c r="B45" s="48"/>
      <c r="C45" s="60"/>
      <c r="D45" s="60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60"/>
      <c r="T45" s="7"/>
      <c r="U45" s="7"/>
      <c r="V45" s="7"/>
      <c r="W45" s="54"/>
      <c r="X45" s="54"/>
      <c r="Y45" s="54"/>
      <c r="Z45" s="40">
        <v>44783</v>
      </c>
    </row>
    <row r="46" spans="2:26" s="19" customFormat="1" ht="18.75" customHeight="1" x14ac:dyDescent="0.2">
      <c r="B46" s="48"/>
      <c r="C46" s="60"/>
      <c r="D46" s="60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60"/>
      <c r="T46" s="7"/>
      <c r="U46" s="7"/>
      <c r="V46" s="7"/>
      <c r="W46" s="54"/>
      <c r="X46" s="54"/>
      <c r="Y46" s="54"/>
      <c r="Z46" s="40">
        <v>44784</v>
      </c>
    </row>
    <row r="47" spans="2:26" s="19" customFormat="1" ht="18.75" customHeight="1" x14ac:dyDescent="0.2">
      <c r="B47" s="48"/>
      <c r="C47" s="60"/>
      <c r="D47" s="60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60"/>
      <c r="T47" s="7"/>
      <c r="U47" s="7"/>
      <c r="V47" s="7"/>
      <c r="W47" s="54"/>
      <c r="X47" s="54"/>
      <c r="Y47" s="54"/>
      <c r="Z47" s="40">
        <v>44785</v>
      </c>
    </row>
    <row r="48" spans="2:26" s="19" customFormat="1" ht="18.75" customHeight="1" x14ac:dyDescent="0.2">
      <c r="B48" s="48"/>
      <c r="C48" s="60"/>
      <c r="D48" s="60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60"/>
      <c r="T48" s="7"/>
      <c r="U48" s="7"/>
      <c r="V48" s="7"/>
      <c r="W48" s="54"/>
      <c r="X48" s="54"/>
      <c r="Y48" s="54"/>
      <c r="Z48" s="40">
        <v>44786</v>
      </c>
    </row>
    <row r="49" spans="2:26" s="19" customFormat="1" ht="18.75" customHeight="1" x14ac:dyDescent="0.2">
      <c r="B49" s="48"/>
      <c r="C49" s="60"/>
      <c r="D49" s="60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60"/>
      <c r="T49" s="7"/>
      <c r="U49" s="7"/>
      <c r="V49" s="7"/>
      <c r="W49" s="54"/>
      <c r="X49" s="54"/>
      <c r="Y49" s="54"/>
      <c r="Z49" s="40">
        <v>44787</v>
      </c>
    </row>
    <row r="50" spans="2:26" s="19" customFormat="1" ht="18.75" customHeight="1" x14ac:dyDescent="0.2">
      <c r="B50" s="48"/>
      <c r="C50" s="60"/>
      <c r="D50" s="60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60"/>
      <c r="T50" s="7"/>
      <c r="U50" s="7"/>
      <c r="V50" s="7"/>
      <c r="W50" s="54"/>
      <c r="X50" s="54"/>
      <c r="Y50" s="54"/>
      <c r="Z50" s="40">
        <v>44788</v>
      </c>
    </row>
    <row r="51" spans="2:26" s="19" customFormat="1" ht="18.75" customHeight="1" x14ac:dyDescent="0.2">
      <c r="B51" s="48"/>
      <c r="C51" s="60"/>
      <c r="D51" s="60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60"/>
      <c r="T51" s="7"/>
      <c r="U51" s="7"/>
      <c r="V51" s="7"/>
      <c r="W51" s="54"/>
      <c r="X51" s="54"/>
      <c r="Y51" s="54"/>
      <c r="Z51" s="40">
        <v>44789</v>
      </c>
    </row>
    <row r="52" spans="2:26" s="19" customFormat="1" ht="18.75" customHeight="1" x14ac:dyDescent="0.2">
      <c r="B52" s="48"/>
      <c r="C52" s="60"/>
      <c r="D52" s="60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60"/>
      <c r="T52" s="7"/>
      <c r="U52" s="7"/>
      <c r="V52" s="7"/>
      <c r="W52" s="54"/>
      <c r="X52" s="54"/>
      <c r="Y52" s="54"/>
      <c r="Z52" s="40">
        <v>44790</v>
      </c>
    </row>
    <row r="53" spans="2:26" s="19" customFormat="1" ht="18.75" customHeight="1" x14ac:dyDescent="0.2">
      <c r="B53" s="48"/>
      <c r="C53" s="60"/>
      <c r="D53" s="6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60"/>
      <c r="T53" s="7"/>
      <c r="U53" s="7"/>
      <c r="V53" s="7"/>
      <c r="W53" s="54"/>
      <c r="X53" s="54"/>
      <c r="Y53" s="54"/>
      <c r="Z53" s="40">
        <v>44791</v>
      </c>
    </row>
    <row r="54" spans="2:26" s="19" customFormat="1" ht="18.75" customHeight="1" x14ac:dyDescent="0.2">
      <c r="B54" s="48"/>
      <c r="C54" s="60"/>
      <c r="D54" s="60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60"/>
      <c r="T54" s="7"/>
      <c r="U54" s="7"/>
      <c r="V54" s="7"/>
      <c r="W54" s="54"/>
      <c r="X54" s="54"/>
      <c r="Y54" s="54"/>
      <c r="Z54" s="40">
        <v>44792</v>
      </c>
    </row>
    <row r="55" spans="2:26" s="19" customFormat="1" ht="18.75" customHeight="1" x14ac:dyDescent="0.2">
      <c r="B55" s="48"/>
      <c r="C55" s="60"/>
      <c r="D55" s="60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60"/>
      <c r="T55" s="7"/>
      <c r="U55" s="7"/>
      <c r="V55" s="7"/>
      <c r="W55" s="54"/>
      <c r="X55" s="54"/>
      <c r="Y55" s="54"/>
      <c r="Z55" s="40">
        <v>44793</v>
      </c>
    </row>
    <row r="56" spans="2:26" s="19" customFormat="1" ht="18.75" customHeight="1" x14ac:dyDescent="0.2">
      <c r="B56" s="48"/>
      <c r="C56" s="60"/>
      <c r="D56" s="6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60"/>
      <c r="T56" s="7"/>
      <c r="U56" s="7"/>
      <c r="V56" s="7"/>
      <c r="W56" s="54"/>
      <c r="X56" s="54"/>
      <c r="Y56" s="54"/>
      <c r="Z56" s="40">
        <v>44794</v>
      </c>
    </row>
    <row r="57" spans="2:26" s="19" customFormat="1" ht="18.75" customHeight="1" x14ac:dyDescent="0.2">
      <c r="B57" s="48"/>
      <c r="C57" s="60"/>
      <c r="D57" s="60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60"/>
      <c r="T57" s="7"/>
      <c r="U57" s="7"/>
      <c r="V57" s="7"/>
      <c r="W57" s="54"/>
      <c r="X57" s="54"/>
      <c r="Y57" s="54"/>
      <c r="Z57" s="40">
        <v>44795</v>
      </c>
    </row>
    <row r="58" spans="2:26" s="19" customFormat="1" ht="18.75" customHeight="1" x14ac:dyDescent="0.2">
      <c r="B58" s="48"/>
      <c r="C58" s="60"/>
      <c r="D58" s="60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60"/>
      <c r="T58" s="7"/>
      <c r="U58" s="7"/>
      <c r="V58" s="7"/>
      <c r="W58" s="54"/>
      <c r="X58" s="54"/>
      <c r="Y58" s="54"/>
      <c r="Z58" s="40">
        <v>44796</v>
      </c>
    </row>
    <row r="59" spans="2:26" s="19" customFormat="1" ht="18.75" customHeight="1" x14ac:dyDescent="0.2">
      <c r="B59" s="48"/>
      <c r="C59" s="60"/>
      <c r="D59" s="60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60"/>
      <c r="T59" s="7"/>
      <c r="U59" s="7"/>
      <c r="V59" s="7"/>
      <c r="W59" s="54"/>
      <c r="X59" s="54"/>
      <c r="Y59" s="54"/>
      <c r="Z59" s="40">
        <v>44797</v>
      </c>
    </row>
    <row r="60" spans="2:26" s="19" customFormat="1" ht="18.75" customHeight="1" x14ac:dyDescent="0.2">
      <c r="B60" s="48"/>
      <c r="C60" s="60"/>
      <c r="D60" s="60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60"/>
      <c r="T60" s="7"/>
      <c r="U60" s="7"/>
      <c r="V60" s="7"/>
      <c r="W60" s="54"/>
      <c r="X60" s="54"/>
      <c r="Y60" s="54"/>
      <c r="Z60" s="40">
        <v>44798</v>
      </c>
    </row>
    <row r="61" spans="2:26" s="19" customFormat="1" ht="18.75" customHeight="1" x14ac:dyDescent="0.2">
      <c r="B61" s="48"/>
      <c r="C61" s="60"/>
      <c r="D61" s="60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60"/>
      <c r="T61" s="7"/>
      <c r="U61" s="7"/>
      <c r="V61" s="7"/>
      <c r="W61" s="54"/>
      <c r="X61" s="54"/>
      <c r="Y61" s="54"/>
      <c r="Z61" s="40">
        <v>44799</v>
      </c>
    </row>
    <row r="62" spans="2:26" s="19" customFormat="1" ht="18.75" customHeight="1" x14ac:dyDescent="0.2">
      <c r="B62" s="48"/>
      <c r="C62" s="60"/>
      <c r="D62" s="60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60"/>
      <c r="T62" s="7"/>
      <c r="U62" s="7"/>
      <c r="V62" s="7"/>
      <c r="W62" s="54"/>
      <c r="X62" s="54"/>
      <c r="Y62" s="54"/>
      <c r="Z62" s="40">
        <v>44800</v>
      </c>
    </row>
    <row r="63" spans="2:26" s="19" customFormat="1" ht="18.75" customHeight="1" x14ac:dyDescent="0.2">
      <c r="B63" s="48"/>
      <c r="C63" s="60"/>
      <c r="D63" s="60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60"/>
      <c r="T63" s="7"/>
      <c r="U63" s="7"/>
      <c r="V63" s="7"/>
      <c r="W63" s="54"/>
      <c r="X63" s="54"/>
      <c r="Y63" s="54"/>
      <c r="Z63" s="40">
        <v>44801</v>
      </c>
    </row>
    <row r="64" spans="2:26" s="19" customFormat="1" ht="18.75" customHeight="1" x14ac:dyDescent="0.2">
      <c r="B64" s="48"/>
      <c r="C64" s="60"/>
      <c r="D64" s="60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60"/>
      <c r="T64" s="7"/>
      <c r="U64" s="7"/>
      <c r="V64" s="7"/>
      <c r="W64" s="54"/>
      <c r="X64" s="54"/>
      <c r="Y64" s="54"/>
      <c r="Z64" s="40">
        <v>44802</v>
      </c>
    </row>
    <row r="65" spans="1:26" ht="18.75" customHeight="1" x14ac:dyDescent="0.2">
      <c r="W65" s="54"/>
      <c r="X65" s="54"/>
      <c r="Y65" s="54"/>
      <c r="Z65" s="40">
        <v>44803</v>
      </c>
    </row>
    <row r="66" spans="1:26" ht="18.75" customHeight="1" x14ac:dyDescent="0.2">
      <c r="W66" s="54"/>
      <c r="X66" s="54"/>
      <c r="Y66" s="54"/>
      <c r="Z66" s="40">
        <v>44804</v>
      </c>
    </row>
    <row r="67" spans="1:26" ht="18.75" customHeight="1" x14ac:dyDescent="0.2">
      <c r="W67" s="54"/>
      <c r="X67" s="54"/>
      <c r="Y67" s="54"/>
      <c r="Z67" s="40">
        <v>44805</v>
      </c>
    </row>
    <row r="68" spans="1:26" ht="18.75" customHeight="1" x14ac:dyDescent="0.2">
      <c r="W68" s="54"/>
      <c r="X68" s="54"/>
      <c r="Y68" s="54"/>
      <c r="Z68" s="40">
        <v>44806</v>
      </c>
    </row>
    <row r="69" spans="1:26" ht="18.75" customHeight="1" x14ac:dyDescent="0.2">
      <c r="W69" s="54"/>
      <c r="X69" s="54"/>
      <c r="Y69" s="54"/>
      <c r="Z69" s="40">
        <v>44807</v>
      </c>
    </row>
    <row r="70" spans="1:26" ht="18.75" customHeight="1" x14ac:dyDescent="0.2">
      <c r="W70" s="54"/>
      <c r="X70" s="54"/>
      <c r="Y70" s="54"/>
      <c r="Z70" s="40">
        <v>44808</v>
      </c>
    </row>
    <row r="71" spans="1:26" ht="18.75" customHeight="1" x14ac:dyDescent="0.2">
      <c r="W71" s="54"/>
      <c r="X71" s="54"/>
      <c r="Y71" s="54"/>
      <c r="Z71" s="40">
        <v>44809</v>
      </c>
    </row>
    <row r="72" spans="1:26" ht="18.75" customHeight="1" x14ac:dyDescent="0.2">
      <c r="W72" s="54"/>
      <c r="X72" s="54"/>
      <c r="Y72" s="54"/>
      <c r="Z72" s="40">
        <v>44810</v>
      </c>
    </row>
    <row r="73" spans="1:26" s="99" customFormat="1" x14ac:dyDescent="0.2">
      <c r="A73" s="97"/>
      <c r="B73" s="48"/>
      <c r="C73" s="60"/>
      <c r="D73" s="60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60"/>
      <c r="T73" s="7"/>
      <c r="U73" s="7"/>
      <c r="V73" s="7"/>
      <c r="W73" s="54"/>
      <c r="X73" s="54"/>
      <c r="Y73" s="54"/>
      <c r="Z73" s="40">
        <v>44811</v>
      </c>
    </row>
    <row r="74" spans="1:26" s="17" customFormat="1" ht="18.75" customHeight="1" x14ac:dyDescent="0.2">
      <c r="A74" s="7"/>
      <c r="B74" s="48"/>
      <c r="C74" s="60"/>
      <c r="D74" s="60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60"/>
      <c r="T74" s="7"/>
      <c r="U74" s="7"/>
      <c r="V74" s="7"/>
      <c r="W74" s="54"/>
      <c r="X74" s="54"/>
      <c r="Y74" s="54"/>
      <c r="Z74" s="40">
        <v>44812</v>
      </c>
    </row>
    <row r="75" spans="1:26" ht="18.75" customHeight="1" x14ac:dyDescent="0.2">
      <c r="W75" s="54"/>
      <c r="X75" s="54"/>
      <c r="Y75" s="54"/>
      <c r="Z75" s="40">
        <v>44813</v>
      </c>
    </row>
    <row r="76" spans="1:26" ht="18.75" customHeight="1" x14ac:dyDescent="0.2">
      <c r="W76" s="54"/>
      <c r="X76" s="54"/>
      <c r="Y76" s="54"/>
      <c r="Z76" s="40">
        <v>44814</v>
      </c>
    </row>
    <row r="77" spans="1:26" ht="18.75" customHeight="1" x14ac:dyDescent="0.2">
      <c r="W77" s="54"/>
      <c r="X77" s="54"/>
      <c r="Y77" s="54"/>
      <c r="Z77" s="40">
        <v>44815</v>
      </c>
    </row>
    <row r="78" spans="1:26" ht="18.75" customHeight="1" x14ac:dyDescent="0.2">
      <c r="W78" s="54"/>
      <c r="X78" s="54"/>
      <c r="Y78" s="54"/>
      <c r="Z78" s="40">
        <v>44816</v>
      </c>
    </row>
    <row r="79" spans="1:26" ht="18.75" customHeight="1" x14ac:dyDescent="0.2">
      <c r="W79" s="54"/>
      <c r="X79" s="54"/>
      <c r="Y79" s="54"/>
      <c r="Z79" s="40">
        <v>44817</v>
      </c>
    </row>
    <row r="80" spans="1:26" ht="18.75" customHeight="1" x14ac:dyDescent="0.2">
      <c r="W80" s="54"/>
      <c r="X80" s="54"/>
      <c r="Y80" s="54"/>
      <c r="Z80" s="40">
        <v>44818</v>
      </c>
    </row>
    <row r="81" spans="2:26" s="19" customFormat="1" ht="18.75" customHeight="1" x14ac:dyDescent="0.2">
      <c r="B81" s="48"/>
      <c r="C81" s="60"/>
      <c r="D81" s="60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60"/>
      <c r="T81" s="7"/>
      <c r="U81" s="7"/>
      <c r="V81" s="7"/>
      <c r="W81" s="54"/>
      <c r="X81" s="54"/>
      <c r="Y81" s="54"/>
      <c r="Z81" s="40">
        <v>44819</v>
      </c>
    </row>
    <row r="82" spans="2:26" s="19" customFormat="1" ht="18.75" customHeight="1" x14ac:dyDescent="0.2">
      <c r="B82" s="48"/>
      <c r="C82" s="60"/>
      <c r="D82" s="60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60"/>
      <c r="T82" s="7"/>
      <c r="U82" s="7"/>
      <c r="V82" s="7"/>
      <c r="W82" s="54"/>
      <c r="X82" s="54"/>
      <c r="Y82" s="54"/>
      <c r="Z82" s="40">
        <v>44820</v>
      </c>
    </row>
    <row r="83" spans="2:26" s="19" customFormat="1" ht="18.75" customHeight="1" x14ac:dyDescent="0.2">
      <c r="B83" s="48"/>
      <c r="C83" s="60"/>
      <c r="D83" s="60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60"/>
      <c r="T83" s="7"/>
      <c r="U83" s="7"/>
      <c r="V83" s="7"/>
      <c r="W83" s="54"/>
      <c r="X83" s="54"/>
      <c r="Y83" s="54"/>
      <c r="Z83" s="40">
        <v>44821</v>
      </c>
    </row>
    <row r="84" spans="2:26" s="19" customFormat="1" ht="18.75" customHeight="1" x14ac:dyDescent="0.2">
      <c r="B84" s="48"/>
      <c r="C84" s="60"/>
      <c r="D84" s="60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60"/>
      <c r="T84" s="7"/>
      <c r="U84" s="7"/>
      <c r="V84" s="7"/>
      <c r="W84" s="54"/>
      <c r="X84" s="54"/>
      <c r="Y84" s="54"/>
      <c r="Z84" s="40">
        <v>44822</v>
      </c>
    </row>
    <row r="85" spans="2:26" s="19" customFormat="1" ht="18.75" customHeight="1" x14ac:dyDescent="0.2">
      <c r="B85" s="48"/>
      <c r="C85" s="60"/>
      <c r="D85" s="60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60"/>
      <c r="T85" s="7"/>
      <c r="U85" s="7"/>
      <c r="V85" s="7"/>
      <c r="W85" s="54"/>
      <c r="X85" s="54"/>
      <c r="Y85" s="54"/>
      <c r="Z85" s="40">
        <v>44823</v>
      </c>
    </row>
    <row r="86" spans="2:26" s="19" customFormat="1" ht="18.75" customHeight="1" x14ac:dyDescent="0.2">
      <c r="B86" s="48"/>
      <c r="C86" s="60"/>
      <c r="D86" s="60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60"/>
      <c r="T86" s="7"/>
      <c r="U86" s="7"/>
      <c r="V86" s="7"/>
      <c r="W86" s="54"/>
      <c r="X86" s="54"/>
      <c r="Y86" s="54"/>
      <c r="Z86" s="40">
        <v>44824</v>
      </c>
    </row>
    <row r="87" spans="2:26" s="19" customFormat="1" ht="18.75" customHeight="1" x14ac:dyDescent="0.2">
      <c r="B87" s="48"/>
      <c r="C87" s="60"/>
      <c r="D87" s="60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60"/>
      <c r="T87" s="7"/>
      <c r="U87" s="7"/>
      <c r="V87" s="7"/>
      <c r="W87" s="54"/>
      <c r="X87" s="54"/>
      <c r="Y87" s="54"/>
      <c r="Z87" s="40">
        <v>44825</v>
      </c>
    </row>
    <row r="88" spans="2:26" s="19" customFormat="1" ht="18.75" customHeight="1" x14ac:dyDescent="0.2">
      <c r="B88" s="48"/>
      <c r="C88" s="60"/>
      <c r="D88" s="60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60"/>
      <c r="T88" s="7"/>
      <c r="U88" s="7"/>
      <c r="V88" s="7"/>
      <c r="W88" s="54"/>
      <c r="X88" s="54"/>
      <c r="Y88" s="54"/>
      <c r="Z88" s="40">
        <v>44826</v>
      </c>
    </row>
    <row r="89" spans="2:26" s="19" customFormat="1" ht="18.75" customHeight="1" x14ac:dyDescent="0.2">
      <c r="B89" s="48"/>
      <c r="C89" s="60"/>
      <c r="D89" s="60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60"/>
      <c r="T89" s="7"/>
      <c r="U89" s="7"/>
      <c r="V89" s="7"/>
      <c r="W89" s="54"/>
      <c r="X89" s="54"/>
      <c r="Y89" s="54"/>
      <c r="Z89" s="40">
        <v>44827</v>
      </c>
    </row>
    <row r="90" spans="2:26" s="19" customFormat="1" ht="18.75" customHeight="1" x14ac:dyDescent="0.2">
      <c r="B90" s="48"/>
      <c r="C90" s="60"/>
      <c r="D90" s="60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60"/>
      <c r="T90" s="7"/>
      <c r="U90" s="7"/>
      <c r="V90" s="7"/>
      <c r="W90" s="54"/>
      <c r="X90" s="54"/>
      <c r="Y90" s="54"/>
      <c r="Z90" s="40">
        <v>44828</v>
      </c>
    </row>
    <row r="91" spans="2:26" s="19" customFormat="1" ht="18.75" customHeight="1" x14ac:dyDescent="0.2">
      <c r="B91" s="48"/>
      <c r="C91" s="60"/>
      <c r="D91" s="60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60"/>
      <c r="T91" s="7"/>
      <c r="U91" s="7"/>
      <c r="V91" s="7"/>
      <c r="W91" s="54"/>
      <c r="X91" s="54"/>
      <c r="Y91" s="54"/>
      <c r="Z91" s="40">
        <v>44829</v>
      </c>
    </row>
    <row r="92" spans="2:26" s="19" customFormat="1" ht="18.75" customHeight="1" x14ac:dyDescent="0.2">
      <c r="B92" s="48"/>
      <c r="C92" s="60"/>
      <c r="D92" s="60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60"/>
      <c r="T92" s="7"/>
      <c r="U92" s="7"/>
      <c r="V92" s="7"/>
      <c r="W92" s="54"/>
      <c r="X92" s="54"/>
      <c r="Y92" s="54"/>
      <c r="Z92" s="40">
        <v>44830</v>
      </c>
    </row>
    <row r="93" spans="2:26" s="19" customFormat="1" ht="18.75" customHeight="1" x14ac:dyDescent="0.2">
      <c r="B93" s="48"/>
      <c r="C93" s="60"/>
      <c r="D93" s="60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60"/>
      <c r="T93" s="7"/>
      <c r="U93" s="7"/>
      <c r="V93" s="7"/>
      <c r="W93" s="54"/>
      <c r="X93" s="54"/>
      <c r="Y93" s="54"/>
      <c r="Z93" s="40">
        <v>44831</v>
      </c>
    </row>
    <row r="94" spans="2:26" s="19" customFormat="1" ht="18.75" customHeight="1" x14ac:dyDescent="0.2">
      <c r="B94" s="48"/>
      <c r="C94" s="60"/>
      <c r="D94" s="60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60"/>
      <c r="T94" s="7"/>
      <c r="U94" s="7"/>
      <c r="V94" s="7"/>
      <c r="W94" s="54"/>
      <c r="X94" s="54"/>
      <c r="Y94" s="54"/>
      <c r="Z94" s="40">
        <v>44832</v>
      </c>
    </row>
    <row r="95" spans="2:26" s="19" customFormat="1" ht="18.75" customHeight="1" x14ac:dyDescent="0.2">
      <c r="B95" s="48"/>
      <c r="C95" s="60"/>
      <c r="D95" s="60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60"/>
      <c r="T95" s="7"/>
      <c r="U95" s="7"/>
      <c r="V95" s="7"/>
      <c r="W95" s="54"/>
      <c r="X95" s="54"/>
      <c r="Y95" s="54"/>
      <c r="Z95" s="40">
        <v>44833</v>
      </c>
    </row>
    <row r="96" spans="2:26" s="19" customFormat="1" ht="18.75" customHeight="1" x14ac:dyDescent="0.2">
      <c r="B96" s="48"/>
      <c r="C96" s="60"/>
      <c r="D96" s="60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60"/>
      <c r="T96" s="7"/>
      <c r="U96" s="7"/>
      <c r="V96" s="7"/>
      <c r="W96" s="54"/>
      <c r="X96" s="54"/>
      <c r="Y96" s="54"/>
      <c r="Z96" s="40">
        <v>44834</v>
      </c>
    </row>
    <row r="97" spans="2:26" s="19" customFormat="1" ht="18.75" customHeight="1" x14ac:dyDescent="0.2">
      <c r="B97" s="48"/>
      <c r="C97" s="60"/>
      <c r="D97" s="60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60"/>
      <c r="T97" s="7"/>
      <c r="U97" s="7"/>
      <c r="V97" s="7"/>
      <c r="W97" s="54"/>
      <c r="X97" s="54"/>
      <c r="Y97" s="54"/>
      <c r="Z97" s="40">
        <v>44835</v>
      </c>
    </row>
    <row r="98" spans="2:26" s="19" customFormat="1" ht="18.75" customHeight="1" x14ac:dyDescent="0.2">
      <c r="B98" s="48"/>
      <c r="C98" s="60"/>
      <c r="D98" s="60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60"/>
      <c r="T98" s="7"/>
      <c r="U98" s="7"/>
      <c r="V98" s="7"/>
      <c r="W98" s="54"/>
      <c r="X98" s="54"/>
      <c r="Y98" s="54"/>
      <c r="Z98" s="40">
        <v>44836</v>
      </c>
    </row>
    <row r="99" spans="2:26" s="19" customFormat="1" ht="18.75" customHeight="1" x14ac:dyDescent="0.2">
      <c r="B99" s="48"/>
      <c r="C99" s="60"/>
      <c r="D99" s="60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60"/>
      <c r="T99" s="7"/>
      <c r="U99" s="7"/>
      <c r="V99" s="7"/>
      <c r="W99" s="54"/>
      <c r="X99" s="54"/>
      <c r="Y99" s="54"/>
      <c r="Z99" s="40">
        <v>44837</v>
      </c>
    </row>
    <row r="100" spans="2:26" s="19" customFormat="1" ht="18.75" customHeight="1" x14ac:dyDescent="0.2">
      <c r="B100" s="48"/>
      <c r="C100" s="60"/>
      <c r="D100" s="60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60"/>
      <c r="T100" s="7"/>
      <c r="U100" s="7"/>
      <c r="V100" s="7"/>
      <c r="W100" s="54"/>
      <c r="X100" s="54"/>
      <c r="Y100" s="54"/>
      <c r="Z100" s="40">
        <v>44838</v>
      </c>
    </row>
    <row r="101" spans="2:26" s="19" customFormat="1" ht="18.75" customHeight="1" x14ac:dyDescent="0.2">
      <c r="B101" s="48"/>
      <c r="C101" s="60"/>
      <c r="D101" s="60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60"/>
      <c r="T101" s="7"/>
      <c r="U101" s="7"/>
      <c r="V101" s="7"/>
      <c r="W101" s="54"/>
      <c r="X101" s="54"/>
      <c r="Y101" s="54"/>
      <c r="Z101" s="40">
        <v>44839</v>
      </c>
    </row>
    <row r="102" spans="2:26" s="19" customFormat="1" ht="18.75" customHeight="1" x14ac:dyDescent="0.2">
      <c r="B102" s="48"/>
      <c r="C102" s="60"/>
      <c r="D102" s="60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60"/>
      <c r="T102" s="7"/>
      <c r="U102" s="7"/>
      <c r="V102" s="7"/>
      <c r="W102" s="54"/>
      <c r="X102" s="54"/>
      <c r="Y102" s="54"/>
      <c r="Z102" s="40">
        <v>44840</v>
      </c>
    </row>
    <row r="103" spans="2:26" s="19" customFormat="1" ht="18.75" customHeight="1" x14ac:dyDescent="0.2">
      <c r="B103" s="48"/>
      <c r="C103" s="60"/>
      <c r="D103" s="60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60"/>
      <c r="T103" s="7"/>
      <c r="U103" s="7"/>
      <c r="V103" s="7"/>
      <c r="W103" s="54"/>
      <c r="X103" s="54"/>
      <c r="Y103" s="54"/>
      <c r="Z103" s="40">
        <v>44841</v>
      </c>
    </row>
    <row r="104" spans="2:26" s="19" customFormat="1" ht="18.75" customHeight="1" x14ac:dyDescent="0.2">
      <c r="B104" s="48"/>
      <c r="C104" s="60"/>
      <c r="D104" s="60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60"/>
      <c r="T104" s="7"/>
      <c r="U104" s="7"/>
      <c r="V104" s="7"/>
      <c r="W104" s="54"/>
      <c r="X104" s="54"/>
      <c r="Y104" s="54"/>
      <c r="Z104" s="40">
        <v>44842</v>
      </c>
    </row>
    <row r="105" spans="2:26" s="19" customFormat="1" ht="18.75" customHeight="1" x14ac:dyDescent="0.2">
      <c r="B105" s="48"/>
      <c r="C105" s="60"/>
      <c r="D105" s="60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60"/>
      <c r="T105" s="7"/>
      <c r="U105" s="7"/>
      <c r="V105" s="7"/>
      <c r="W105" s="54"/>
      <c r="X105" s="54"/>
      <c r="Y105" s="54"/>
      <c r="Z105" s="40">
        <v>44843</v>
      </c>
    </row>
    <row r="106" spans="2:26" s="19" customFormat="1" ht="18.75" customHeight="1" x14ac:dyDescent="0.2">
      <c r="B106" s="48"/>
      <c r="C106" s="60"/>
      <c r="D106" s="60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60"/>
      <c r="T106" s="7"/>
      <c r="U106" s="7"/>
      <c r="V106" s="7"/>
      <c r="W106" s="54"/>
      <c r="X106" s="54"/>
      <c r="Y106" s="54"/>
      <c r="Z106" s="40">
        <v>44844</v>
      </c>
    </row>
    <row r="107" spans="2:26" s="19" customFormat="1" ht="18.75" customHeight="1" x14ac:dyDescent="0.2">
      <c r="B107" s="48"/>
      <c r="C107" s="60"/>
      <c r="D107" s="60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60"/>
      <c r="T107" s="7"/>
      <c r="U107" s="7"/>
      <c r="V107" s="7"/>
      <c r="W107" s="54"/>
      <c r="X107" s="54"/>
      <c r="Y107" s="54"/>
      <c r="Z107" s="40">
        <v>44845</v>
      </c>
    </row>
    <row r="108" spans="2:26" s="19" customFormat="1" ht="18.75" customHeight="1" x14ac:dyDescent="0.2">
      <c r="B108" s="48"/>
      <c r="C108" s="60"/>
      <c r="D108" s="60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60"/>
      <c r="T108" s="7"/>
      <c r="U108" s="7"/>
      <c r="V108" s="7"/>
      <c r="W108" s="54"/>
      <c r="X108" s="54"/>
      <c r="Y108" s="54"/>
      <c r="Z108" s="40">
        <v>44846</v>
      </c>
    </row>
    <row r="109" spans="2:26" s="19" customFormat="1" ht="18.75" customHeight="1" x14ac:dyDescent="0.2">
      <c r="B109" s="48"/>
      <c r="C109" s="60"/>
      <c r="D109" s="60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60"/>
      <c r="T109" s="7"/>
      <c r="U109" s="7"/>
      <c r="V109" s="7"/>
      <c r="W109" s="54"/>
      <c r="X109" s="54"/>
      <c r="Y109" s="54"/>
      <c r="Z109" s="40">
        <v>44847</v>
      </c>
    </row>
    <row r="110" spans="2:26" s="19" customFormat="1" ht="18.75" customHeight="1" x14ac:dyDescent="0.2">
      <c r="B110" s="48"/>
      <c r="C110" s="60"/>
      <c r="D110" s="60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60"/>
      <c r="T110" s="7"/>
      <c r="U110" s="7"/>
      <c r="V110" s="7"/>
      <c r="W110" s="54"/>
      <c r="X110" s="54"/>
      <c r="Y110" s="54"/>
      <c r="Z110" s="40">
        <v>44848</v>
      </c>
    </row>
    <row r="111" spans="2:26" s="19" customFormat="1" ht="18.75" customHeight="1" x14ac:dyDescent="0.2">
      <c r="B111" s="48"/>
      <c r="C111" s="60"/>
      <c r="D111" s="60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60"/>
      <c r="T111" s="7"/>
      <c r="U111" s="7"/>
      <c r="V111" s="7"/>
      <c r="W111" s="54"/>
      <c r="X111" s="54"/>
      <c r="Y111" s="54"/>
      <c r="Z111" s="40">
        <v>44849</v>
      </c>
    </row>
    <row r="112" spans="2:26" s="19" customFormat="1" ht="18.75" customHeight="1" x14ac:dyDescent="0.2">
      <c r="B112" s="48"/>
      <c r="C112" s="60"/>
      <c r="D112" s="60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60"/>
      <c r="T112" s="7"/>
      <c r="U112" s="7"/>
      <c r="V112" s="7"/>
      <c r="W112" s="54"/>
      <c r="X112" s="54"/>
      <c r="Y112" s="54"/>
      <c r="Z112" s="40">
        <v>44850</v>
      </c>
    </row>
    <row r="113" spans="1:26" ht="18.75" customHeight="1" x14ac:dyDescent="0.2">
      <c r="W113" s="54"/>
      <c r="X113" s="54"/>
      <c r="Y113" s="54"/>
      <c r="Z113" s="40">
        <v>44851</v>
      </c>
    </row>
    <row r="114" spans="1:26" ht="18.75" customHeight="1" x14ac:dyDescent="0.2">
      <c r="W114" s="54"/>
      <c r="X114" s="54"/>
      <c r="Y114" s="54"/>
      <c r="Z114" s="40">
        <v>44852</v>
      </c>
    </row>
    <row r="115" spans="1:26" ht="18.75" customHeight="1" x14ac:dyDescent="0.2">
      <c r="W115" s="54"/>
      <c r="X115" s="54"/>
      <c r="Y115" s="54"/>
      <c r="Z115" s="40">
        <v>44853</v>
      </c>
    </row>
    <row r="116" spans="1:26" ht="18.75" customHeight="1" x14ac:dyDescent="0.2">
      <c r="W116" s="54"/>
      <c r="X116" s="54"/>
      <c r="Y116" s="54"/>
      <c r="Z116" s="40">
        <v>44854</v>
      </c>
    </row>
    <row r="117" spans="1:26" ht="18.75" customHeight="1" x14ac:dyDescent="0.2">
      <c r="W117" s="54"/>
      <c r="X117" s="54"/>
      <c r="Y117" s="54"/>
      <c r="Z117" s="40">
        <v>44855</v>
      </c>
    </row>
    <row r="118" spans="1:26" ht="18.75" customHeight="1" x14ac:dyDescent="0.2">
      <c r="W118" s="54"/>
      <c r="X118" s="54"/>
      <c r="Y118" s="54"/>
      <c r="Z118" s="40">
        <v>44856</v>
      </c>
    </row>
    <row r="119" spans="1:26" ht="18.75" customHeight="1" x14ac:dyDescent="0.2">
      <c r="W119" s="54"/>
      <c r="X119" s="54"/>
      <c r="Y119" s="54"/>
      <c r="Z119" s="40">
        <v>44857</v>
      </c>
    </row>
    <row r="120" spans="1:26" ht="18.75" customHeight="1" x14ac:dyDescent="0.2">
      <c r="W120" s="54"/>
      <c r="X120" s="54"/>
      <c r="Y120" s="54"/>
      <c r="Z120" s="40">
        <v>44858</v>
      </c>
    </row>
    <row r="121" spans="1:26" s="103" customFormat="1" x14ac:dyDescent="0.2">
      <c r="A121" s="97"/>
      <c r="B121" s="48"/>
      <c r="C121" s="60"/>
      <c r="D121" s="60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60"/>
      <c r="T121" s="7"/>
      <c r="U121" s="7"/>
      <c r="V121" s="7"/>
      <c r="W121" s="54"/>
      <c r="X121" s="54"/>
      <c r="Y121" s="54"/>
      <c r="Z121" s="40">
        <v>44859</v>
      </c>
    </row>
    <row r="122" spans="1:26" ht="18.75" customHeight="1" x14ac:dyDescent="0.2">
      <c r="W122" s="54"/>
      <c r="X122" s="54"/>
      <c r="Y122" s="54"/>
      <c r="Z122" s="40">
        <v>44860</v>
      </c>
    </row>
    <row r="123" spans="1:26" ht="18.75" customHeight="1" x14ac:dyDescent="0.2">
      <c r="W123" s="54"/>
      <c r="X123" s="54"/>
      <c r="Y123" s="54"/>
      <c r="Z123" s="40">
        <v>44861</v>
      </c>
    </row>
    <row r="124" spans="1:26" ht="18.75" customHeight="1" x14ac:dyDescent="0.2">
      <c r="W124" s="54"/>
      <c r="X124" s="54"/>
      <c r="Y124" s="54"/>
      <c r="Z124" s="40">
        <v>44862</v>
      </c>
    </row>
    <row r="125" spans="1:26" ht="18.75" customHeight="1" x14ac:dyDescent="0.2">
      <c r="W125" s="54"/>
      <c r="X125" s="54"/>
      <c r="Y125" s="54"/>
      <c r="Z125" s="40">
        <v>44863</v>
      </c>
    </row>
    <row r="126" spans="1:26" ht="18.75" customHeight="1" x14ac:dyDescent="0.2">
      <c r="W126" s="54"/>
      <c r="X126" s="54"/>
      <c r="Y126" s="54"/>
      <c r="Z126" s="40">
        <v>44864</v>
      </c>
    </row>
    <row r="127" spans="1:26" ht="18.75" customHeight="1" x14ac:dyDescent="0.2">
      <c r="W127" s="54"/>
      <c r="X127" s="54"/>
      <c r="Y127" s="54"/>
      <c r="Z127" s="40">
        <v>44865</v>
      </c>
    </row>
    <row r="128" spans="1:26" ht="18.75" customHeight="1" x14ac:dyDescent="0.2">
      <c r="W128" s="54"/>
      <c r="X128" s="54"/>
      <c r="Y128" s="54"/>
      <c r="Z128" s="40">
        <v>44866</v>
      </c>
    </row>
    <row r="129" spans="2:26" s="19" customFormat="1" ht="18.75" customHeight="1" x14ac:dyDescent="0.2">
      <c r="B129" s="48"/>
      <c r="C129" s="60"/>
      <c r="D129" s="60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60"/>
      <c r="T129" s="7"/>
      <c r="U129" s="7"/>
      <c r="V129" s="7"/>
      <c r="W129" s="54"/>
      <c r="X129" s="54"/>
      <c r="Y129" s="54"/>
      <c r="Z129" s="40">
        <v>44867</v>
      </c>
    </row>
    <row r="130" spans="2:26" s="19" customFormat="1" ht="18.75" customHeight="1" x14ac:dyDescent="0.2">
      <c r="B130" s="48"/>
      <c r="C130" s="60"/>
      <c r="D130" s="60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60"/>
      <c r="T130" s="7"/>
      <c r="U130" s="7"/>
      <c r="V130" s="7"/>
      <c r="W130" s="54"/>
      <c r="X130" s="54"/>
      <c r="Y130" s="54"/>
      <c r="Z130" s="40">
        <v>44868</v>
      </c>
    </row>
    <row r="131" spans="2:26" s="19" customFormat="1" ht="18.75" customHeight="1" x14ac:dyDescent="0.2">
      <c r="B131" s="48"/>
      <c r="C131" s="60"/>
      <c r="D131" s="60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60"/>
      <c r="T131" s="7"/>
      <c r="U131" s="7"/>
      <c r="V131" s="7"/>
      <c r="W131" s="54"/>
      <c r="X131" s="54"/>
      <c r="Y131" s="54"/>
      <c r="Z131" s="40">
        <v>44869</v>
      </c>
    </row>
    <row r="132" spans="2:26" s="19" customFormat="1" ht="18.75" customHeight="1" x14ac:dyDescent="0.2">
      <c r="B132" s="48"/>
      <c r="C132" s="60"/>
      <c r="D132" s="60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60"/>
      <c r="T132" s="7"/>
      <c r="U132" s="7"/>
      <c r="V132" s="7"/>
      <c r="W132" s="54"/>
      <c r="X132" s="54"/>
      <c r="Y132" s="54"/>
      <c r="Z132" s="40">
        <v>44870</v>
      </c>
    </row>
    <row r="133" spans="2:26" s="19" customFormat="1" ht="18.75" customHeight="1" x14ac:dyDescent="0.2">
      <c r="B133" s="48"/>
      <c r="C133" s="60"/>
      <c r="D133" s="60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60"/>
      <c r="T133" s="7"/>
      <c r="U133" s="7"/>
      <c r="V133" s="7"/>
      <c r="W133" s="54"/>
      <c r="X133" s="54"/>
      <c r="Y133" s="54"/>
      <c r="Z133" s="40">
        <v>44871</v>
      </c>
    </row>
    <row r="134" spans="2:26" s="19" customFormat="1" ht="18.75" customHeight="1" x14ac:dyDescent="0.2">
      <c r="B134" s="48"/>
      <c r="C134" s="60"/>
      <c r="D134" s="60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60"/>
      <c r="T134" s="7"/>
      <c r="U134" s="7"/>
      <c r="V134" s="7"/>
      <c r="W134" s="54"/>
      <c r="X134" s="54"/>
      <c r="Y134" s="54"/>
      <c r="Z134" s="40">
        <v>44872</v>
      </c>
    </row>
    <row r="135" spans="2:26" s="19" customFormat="1" ht="18.75" customHeight="1" x14ac:dyDescent="0.2">
      <c r="B135" s="48"/>
      <c r="C135" s="60"/>
      <c r="D135" s="60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60"/>
      <c r="T135" s="7"/>
      <c r="U135" s="7"/>
      <c r="V135" s="7"/>
      <c r="W135" s="54"/>
      <c r="X135" s="54"/>
      <c r="Y135" s="54"/>
      <c r="Z135" s="40">
        <v>44873</v>
      </c>
    </row>
    <row r="136" spans="2:26" s="19" customFormat="1" ht="18.75" customHeight="1" x14ac:dyDescent="0.2">
      <c r="B136" s="48"/>
      <c r="C136" s="60"/>
      <c r="D136" s="60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60"/>
      <c r="T136" s="7"/>
      <c r="U136" s="7"/>
      <c r="V136" s="7"/>
      <c r="W136" s="54"/>
      <c r="X136" s="54"/>
      <c r="Y136" s="54"/>
      <c r="Z136" s="40">
        <v>44874</v>
      </c>
    </row>
    <row r="137" spans="2:26" s="19" customFormat="1" ht="18.75" customHeight="1" x14ac:dyDescent="0.2">
      <c r="B137" s="48"/>
      <c r="C137" s="60"/>
      <c r="D137" s="60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60"/>
      <c r="T137" s="7"/>
      <c r="U137" s="7"/>
      <c r="V137" s="7"/>
      <c r="W137" s="54"/>
      <c r="X137" s="54"/>
      <c r="Y137" s="54"/>
      <c r="Z137" s="40">
        <v>44875</v>
      </c>
    </row>
    <row r="138" spans="2:26" s="19" customFormat="1" ht="18.75" customHeight="1" x14ac:dyDescent="0.2">
      <c r="B138" s="48"/>
      <c r="C138" s="60"/>
      <c r="D138" s="60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60"/>
      <c r="T138" s="7"/>
      <c r="U138" s="7"/>
      <c r="V138" s="7"/>
      <c r="W138" s="54"/>
      <c r="X138" s="54"/>
      <c r="Y138" s="54"/>
      <c r="Z138" s="40">
        <v>44876</v>
      </c>
    </row>
    <row r="139" spans="2:26" s="19" customFormat="1" ht="18.75" customHeight="1" x14ac:dyDescent="0.2">
      <c r="B139" s="48"/>
      <c r="C139" s="60"/>
      <c r="D139" s="60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60"/>
      <c r="T139" s="7"/>
      <c r="U139" s="7"/>
      <c r="V139" s="7"/>
      <c r="W139" s="54"/>
      <c r="X139" s="54"/>
      <c r="Y139" s="54"/>
      <c r="Z139" s="40">
        <v>44877</v>
      </c>
    </row>
    <row r="140" spans="2:26" s="19" customFormat="1" ht="18.75" customHeight="1" x14ac:dyDescent="0.2">
      <c r="B140" s="48"/>
      <c r="C140" s="60"/>
      <c r="D140" s="60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60"/>
      <c r="T140" s="7"/>
      <c r="U140" s="7"/>
      <c r="V140" s="7"/>
      <c r="W140" s="54"/>
      <c r="X140" s="54"/>
      <c r="Y140" s="54"/>
      <c r="Z140" s="40">
        <v>44878</v>
      </c>
    </row>
    <row r="141" spans="2:26" s="19" customFormat="1" ht="18.75" customHeight="1" x14ac:dyDescent="0.2">
      <c r="B141" s="48"/>
      <c r="C141" s="60"/>
      <c r="D141" s="60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60"/>
      <c r="T141" s="7"/>
      <c r="U141" s="7"/>
      <c r="V141" s="7"/>
      <c r="W141" s="54"/>
      <c r="X141" s="54"/>
      <c r="Y141" s="54"/>
      <c r="Z141" s="40">
        <v>44879</v>
      </c>
    </row>
    <row r="142" spans="2:26" s="19" customFormat="1" ht="18.75" customHeight="1" x14ac:dyDescent="0.2">
      <c r="B142" s="48"/>
      <c r="C142" s="60"/>
      <c r="D142" s="60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60"/>
      <c r="T142" s="7"/>
      <c r="U142" s="7"/>
      <c r="V142" s="7"/>
      <c r="W142" s="54"/>
      <c r="X142" s="54"/>
      <c r="Y142" s="54"/>
      <c r="Z142" s="40">
        <v>44880</v>
      </c>
    </row>
    <row r="143" spans="2:26" s="19" customFormat="1" ht="18.75" customHeight="1" x14ac:dyDescent="0.2">
      <c r="B143" s="48"/>
      <c r="C143" s="60"/>
      <c r="D143" s="60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60"/>
      <c r="T143" s="7"/>
      <c r="U143" s="7"/>
      <c r="V143" s="7"/>
      <c r="W143" s="54"/>
      <c r="X143" s="54"/>
      <c r="Y143" s="54"/>
      <c r="Z143" s="40">
        <v>44881</v>
      </c>
    </row>
    <row r="144" spans="2:26" s="19" customFormat="1" ht="18.75" customHeight="1" x14ac:dyDescent="0.2">
      <c r="B144" s="48"/>
      <c r="C144" s="60"/>
      <c r="D144" s="60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60"/>
      <c r="T144" s="7"/>
      <c r="U144" s="7"/>
      <c r="V144" s="7"/>
      <c r="W144" s="54"/>
      <c r="X144" s="54"/>
      <c r="Y144" s="54"/>
      <c r="Z144" s="40">
        <v>44882</v>
      </c>
    </row>
    <row r="145" spans="2:26" s="19" customFormat="1" ht="18.75" customHeight="1" x14ac:dyDescent="0.2">
      <c r="B145" s="48"/>
      <c r="C145" s="60"/>
      <c r="D145" s="60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60"/>
      <c r="T145" s="7"/>
      <c r="U145" s="7"/>
      <c r="V145" s="7"/>
      <c r="W145" s="54"/>
      <c r="X145" s="54"/>
      <c r="Y145" s="54"/>
      <c r="Z145" s="40">
        <v>44883</v>
      </c>
    </row>
    <row r="146" spans="2:26" s="19" customFormat="1" ht="18.75" customHeight="1" x14ac:dyDescent="0.2">
      <c r="B146" s="48"/>
      <c r="C146" s="60"/>
      <c r="D146" s="60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60"/>
      <c r="T146" s="7"/>
      <c r="U146" s="7"/>
      <c r="V146" s="7"/>
      <c r="W146" s="54"/>
      <c r="X146" s="54"/>
      <c r="Y146" s="54"/>
      <c r="Z146" s="40">
        <v>44884</v>
      </c>
    </row>
    <row r="147" spans="2:26" s="19" customFormat="1" ht="18.75" customHeight="1" x14ac:dyDescent="0.2">
      <c r="B147" s="48"/>
      <c r="C147" s="60"/>
      <c r="D147" s="60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60"/>
      <c r="T147" s="7"/>
      <c r="U147" s="7"/>
      <c r="V147" s="7"/>
      <c r="W147" s="54"/>
      <c r="X147" s="54"/>
      <c r="Y147" s="54"/>
      <c r="Z147" s="40">
        <v>44885</v>
      </c>
    </row>
    <row r="148" spans="2:26" s="19" customFormat="1" ht="18.75" customHeight="1" x14ac:dyDescent="0.2">
      <c r="B148" s="48"/>
      <c r="C148" s="60"/>
      <c r="D148" s="60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60"/>
      <c r="T148" s="7"/>
      <c r="U148" s="7"/>
      <c r="V148" s="7"/>
      <c r="W148" s="54"/>
      <c r="X148" s="54"/>
      <c r="Y148" s="54"/>
      <c r="Z148" s="40">
        <v>44886</v>
      </c>
    </row>
    <row r="149" spans="2:26" s="19" customFormat="1" ht="18.75" customHeight="1" x14ac:dyDescent="0.2">
      <c r="B149" s="48"/>
      <c r="C149" s="60"/>
      <c r="D149" s="60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60"/>
      <c r="T149" s="7"/>
      <c r="U149" s="7"/>
      <c r="V149" s="7"/>
      <c r="W149" s="54"/>
      <c r="X149" s="54"/>
      <c r="Y149" s="54"/>
      <c r="Z149" s="40">
        <v>44887</v>
      </c>
    </row>
    <row r="150" spans="2:26" s="19" customFormat="1" ht="18.75" customHeight="1" x14ac:dyDescent="0.2">
      <c r="B150" s="48"/>
      <c r="C150" s="60"/>
      <c r="D150" s="60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60"/>
      <c r="T150" s="7"/>
      <c r="U150" s="7"/>
      <c r="V150" s="7"/>
      <c r="W150" s="54"/>
      <c r="X150" s="54"/>
      <c r="Y150" s="54"/>
      <c r="Z150" s="40">
        <v>44888</v>
      </c>
    </row>
    <row r="151" spans="2:26" s="19" customFormat="1" ht="18.75" customHeight="1" x14ac:dyDescent="0.2">
      <c r="B151" s="48"/>
      <c r="C151" s="60"/>
      <c r="D151" s="60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60"/>
      <c r="T151" s="7"/>
      <c r="U151" s="7"/>
      <c r="V151" s="7"/>
      <c r="W151" s="54"/>
      <c r="X151" s="54"/>
      <c r="Y151" s="54"/>
      <c r="Z151" s="40">
        <v>44889</v>
      </c>
    </row>
    <row r="152" spans="2:26" s="19" customFormat="1" ht="18.75" customHeight="1" x14ac:dyDescent="0.2">
      <c r="B152" s="48"/>
      <c r="C152" s="60"/>
      <c r="D152" s="60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60"/>
      <c r="T152" s="7"/>
      <c r="U152" s="7"/>
      <c r="V152" s="7"/>
      <c r="W152" s="54"/>
      <c r="X152" s="54"/>
      <c r="Y152" s="54"/>
      <c r="Z152" s="40">
        <v>44890</v>
      </c>
    </row>
    <row r="153" spans="2:26" s="19" customFormat="1" ht="18.75" customHeight="1" x14ac:dyDescent="0.2">
      <c r="B153" s="48"/>
      <c r="C153" s="60"/>
      <c r="D153" s="60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60"/>
      <c r="T153" s="7"/>
      <c r="U153" s="7"/>
      <c r="V153" s="7"/>
      <c r="W153" s="54"/>
      <c r="X153" s="54"/>
      <c r="Y153" s="54"/>
      <c r="Z153" s="40">
        <v>44891</v>
      </c>
    </row>
    <row r="154" spans="2:26" s="19" customFormat="1" ht="18.75" customHeight="1" x14ac:dyDescent="0.2">
      <c r="B154" s="48"/>
      <c r="C154" s="60"/>
      <c r="D154" s="60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60"/>
      <c r="T154" s="7"/>
      <c r="U154" s="7"/>
      <c r="V154" s="7"/>
      <c r="W154" s="54"/>
      <c r="X154" s="54"/>
      <c r="Y154" s="54"/>
      <c r="Z154" s="40">
        <v>44892</v>
      </c>
    </row>
    <row r="155" spans="2:26" s="19" customFormat="1" ht="18.75" customHeight="1" x14ac:dyDescent="0.2">
      <c r="B155" s="48"/>
      <c r="C155" s="60"/>
      <c r="D155" s="60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60"/>
      <c r="T155" s="7"/>
      <c r="U155" s="7"/>
      <c r="V155" s="7"/>
      <c r="W155" s="54"/>
      <c r="X155" s="54"/>
      <c r="Y155" s="54"/>
      <c r="Z155" s="40">
        <v>44893</v>
      </c>
    </row>
    <row r="156" spans="2:26" s="19" customFormat="1" ht="18.75" customHeight="1" x14ac:dyDescent="0.2">
      <c r="B156" s="48"/>
      <c r="C156" s="60"/>
      <c r="D156" s="60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60"/>
      <c r="T156" s="7"/>
      <c r="U156" s="7"/>
      <c r="V156" s="7"/>
      <c r="W156" s="54"/>
      <c r="X156" s="54"/>
      <c r="Y156" s="54"/>
      <c r="Z156" s="40">
        <v>44894</v>
      </c>
    </row>
    <row r="157" spans="2:26" s="19" customFormat="1" ht="18.75" customHeight="1" x14ac:dyDescent="0.2">
      <c r="B157" s="48"/>
      <c r="C157" s="60"/>
      <c r="D157" s="60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60"/>
      <c r="T157" s="7"/>
      <c r="U157" s="7"/>
      <c r="V157" s="7"/>
      <c r="W157" s="54"/>
      <c r="X157" s="54"/>
      <c r="Y157" s="54"/>
      <c r="Z157" s="40">
        <v>44895</v>
      </c>
    </row>
    <row r="158" spans="2:26" s="19" customFormat="1" ht="18.75" customHeight="1" x14ac:dyDescent="0.2">
      <c r="B158" s="48"/>
      <c r="C158" s="60"/>
      <c r="D158" s="60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60"/>
      <c r="T158" s="7"/>
      <c r="U158" s="7"/>
      <c r="V158" s="7"/>
      <c r="W158" s="54"/>
      <c r="X158" s="54"/>
      <c r="Y158" s="54"/>
      <c r="Z158" s="40">
        <v>44896</v>
      </c>
    </row>
    <row r="159" spans="2:26" s="19" customFormat="1" ht="18.75" customHeight="1" x14ac:dyDescent="0.2">
      <c r="B159" s="48"/>
      <c r="C159" s="60"/>
      <c r="D159" s="60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60"/>
      <c r="T159" s="7"/>
      <c r="U159" s="7"/>
      <c r="V159" s="7"/>
      <c r="W159" s="54"/>
      <c r="X159" s="54"/>
      <c r="Y159" s="54"/>
      <c r="Z159" s="40">
        <v>44897</v>
      </c>
    </row>
    <row r="160" spans="2:26" s="19" customFormat="1" ht="18.75" customHeight="1" x14ac:dyDescent="0.2">
      <c r="B160" s="48"/>
      <c r="C160" s="60"/>
      <c r="D160" s="60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60"/>
      <c r="T160" s="7"/>
      <c r="U160" s="7"/>
      <c r="V160" s="7"/>
      <c r="W160" s="54"/>
      <c r="X160" s="54"/>
      <c r="Y160" s="54"/>
      <c r="Z160" s="40">
        <v>44898</v>
      </c>
    </row>
    <row r="161" spans="2:26" s="19" customFormat="1" ht="18.75" customHeight="1" x14ac:dyDescent="0.2">
      <c r="B161" s="48"/>
      <c r="C161" s="60"/>
      <c r="D161" s="60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60"/>
      <c r="T161" s="7"/>
      <c r="U161" s="7"/>
      <c r="V161" s="7"/>
      <c r="W161" s="54"/>
      <c r="X161" s="54"/>
      <c r="Y161" s="54"/>
      <c r="Z161" s="40">
        <v>44899</v>
      </c>
    </row>
    <row r="162" spans="2:26" s="19" customFormat="1" ht="18.75" customHeight="1" x14ac:dyDescent="0.2">
      <c r="B162" s="48"/>
      <c r="C162" s="60"/>
      <c r="D162" s="60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60"/>
      <c r="T162" s="7"/>
      <c r="U162" s="7"/>
      <c r="V162" s="7"/>
      <c r="W162" s="54"/>
      <c r="X162" s="54"/>
      <c r="Y162" s="54"/>
      <c r="Z162" s="40">
        <v>44900</v>
      </c>
    </row>
    <row r="163" spans="2:26" s="19" customFormat="1" ht="18.75" customHeight="1" x14ac:dyDescent="0.2">
      <c r="B163" s="48"/>
      <c r="C163" s="60"/>
      <c r="D163" s="60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60"/>
      <c r="T163" s="7"/>
      <c r="U163" s="7"/>
      <c r="V163" s="7"/>
      <c r="W163" s="54"/>
      <c r="X163" s="54"/>
      <c r="Y163" s="54"/>
      <c r="Z163" s="40">
        <v>44901</v>
      </c>
    </row>
    <row r="164" spans="2:26" s="19" customFormat="1" ht="18.75" customHeight="1" x14ac:dyDescent="0.2">
      <c r="B164" s="48"/>
      <c r="C164" s="60"/>
      <c r="D164" s="60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60"/>
      <c r="T164" s="7"/>
      <c r="U164" s="7"/>
      <c r="V164" s="7"/>
      <c r="W164" s="54"/>
      <c r="X164" s="54"/>
      <c r="Y164" s="54"/>
      <c r="Z164" s="40">
        <v>44902</v>
      </c>
    </row>
    <row r="165" spans="2:26" s="19" customFormat="1" ht="18.75" customHeight="1" x14ac:dyDescent="0.2">
      <c r="B165" s="48"/>
      <c r="C165" s="60"/>
      <c r="D165" s="60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60"/>
      <c r="T165" s="7"/>
      <c r="U165" s="7"/>
      <c r="V165" s="7"/>
      <c r="W165" s="54"/>
      <c r="X165" s="54"/>
      <c r="Y165" s="54"/>
      <c r="Z165" s="40">
        <v>44903</v>
      </c>
    </row>
    <row r="166" spans="2:26" s="19" customFormat="1" ht="18.75" customHeight="1" x14ac:dyDescent="0.2">
      <c r="B166" s="48"/>
      <c r="C166" s="60"/>
      <c r="D166" s="60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60"/>
      <c r="T166" s="7"/>
      <c r="U166" s="7"/>
      <c r="V166" s="7"/>
      <c r="W166" s="54"/>
      <c r="X166" s="54"/>
      <c r="Y166" s="54"/>
      <c r="Z166" s="40">
        <v>44904</v>
      </c>
    </row>
    <row r="167" spans="2:26" s="19" customFormat="1" ht="18.75" customHeight="1" x14ac:dyDescent="0.2">
      <c r="B167" s="48"/>
      <c r="C167" s="60"/>
      <c r="D167" s="60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60"/>
      <c r="T167" s="7"/>
      <c r="U167" s="7"/>
      <c r="V167" s="7"/>
      <c r="W167" s="54"/>
      <c r="X167" s="54"/>
      <c r="Y167" s="54"/>
      <c r="Z167" s="40">
        <v>44905</v>
      </c>
    </row>
    <row r="168" spans="2:26" s="19" customFormat="1" ht="18.75" customHeight="1" x14ac:dyDescent="0.2">
      <c r="B168" s="48"/>
      <c r="C168" s="60"/>
      <c r="D168" s="60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60"/>
      <c r="T168" s="7"/>
      <c r="U168" s="7"/>
      <c r="V168" s="7"/>
      <c r="W168" s="54"/>
      <c r="X168" s="54"/>
      <c r="Y168" s="54"/>
      <c r="Z168" s="40">
        <v>44906</v>
      </c>
    </row>
    <row r="169" spans="2:26" s="19" customFormat="1" ht="18.75" customHeight="1" x14ac:dyDescent="0.2">
      <c r="B169" s="48"/>
      <c r="C169" s="60"/>
      <c r="D169" s="60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60"/>
      <c r="T169" s="7"/>
      <c r="U169" s="7"/>
      <c r="V169" s="7"/>
      <c r="W169" s="54"/>
      <c r="X169" s="54"/>
      <c r="Y169" s="54"/>
      <c r="Z169" s="40">
        <v>44907</v>
      </c>
    </row>
    <row r="170" spans="2:26" s="19" customFormat="1" ht="18.75" customHeight="1" x14ac:dyDescent="0.2">
      <c r="B170" s="48"/>
      <c r="C170" s="60"/>
      <c r="D170" s="60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60"/>
      <c r="T170" s="7"/>
      <c r="U170" s="7"/>
      <c r="V170" s="7"/>
      <c r="W170" s="54"/>
      <c r="X170" s="54"/>
      <c r="Y170" s="54"/>
      <c r="Z170" s="40">
        <v>44908</v>
      </c>
    </row>
    <row r="171" spans="2:26" s="19" customFormat="1" ht="18.75" customHeight="1" x14ac:dyDescent="0.2">
      <c r="B171" s="48"/>
      <c r="C171" s="60"/>
      <c r="D171" s="60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60"/>
      <c r="T171" s="7"/>
      <c r="U171" s="7"/>
      <c r="V171" s="7"/>
      <c r="W171" s="54"/>
      <c r="X171" s="54"/>
      <c r="Y171" s="54"/>
      <c r="Z171" s="40">
        <v>44909</v>
      </c>
    </row>
    <row r="172" spans="2:26" s="19" customFormat="1" ht="18.75" customHeight="1" x14ac:dyDescent="0.2">
      <c r="B172" s="48"/>
      <c r="C172" s="60"/>
      <c r="D172" s="60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60"/>
      <c r="T172" s="7"/>
      <c r="U172" s="7"/>
      <c r="V172" s="7"/>
      <c r="W172" s="54"/>
      <c r="X172" s="54"/>
      <c r="Y172" s="54"/>
      <c r="Z172" s="40">
        <v>44910</v>
      </c>
    </row>
    <row r="173" spans="2:26" s="19" customFormat="1" ht="18.75" customHeight="1" x14ac:dyDescent="0.2">
      <c r="B173" s="48"/>
      <c r="C173" s="60"/>
      <c r="D173" s="60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60"/>
      <c r="T173" s="7"/>
      <c r="U173" s="7"/>
      <c r="V173" s="7"/>
      <c r="W173" s="54"/>
      <c r="X173" s="54"/>
      <c r="Y173" s="54"/>
      <c r="Z173" s="40">
        <v>44911</v>
      </c>
    </row>
    <row r="174" spans="2:26" s="19" customFormat="1" ht="18.75" customHeight="1" x14ac:dyDescent="0.2">
      <c r="B174" s="48"/>
      <c r="C174" s="60"/>
      <c r="D174" s="60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60"/>
      <c r="T174" s="7"/>
      <c r="U174" s="7"/>
      <c r="V174" s="7"/>
      <c r="W174" s="54"/>
      <c r="X174" s="54"/>
      <c r="Y174" s="54"/>
      <c r="Z174" s="40">
        <v>44912</v>
      </c>
    </row>
    <row r="175" spans="2:26" s="19" customFormat="1" ht="18.75" customHeight="1" x14ac:dyDescent="0.2">
      <c r="B175" s="48"/>
      <c r="C175" s="60"/>
      <c r="D175" s="60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60"/>
      <c r="T175" s="7"/>
      <c r="U175" s="7"/>
      <c r="V175" s="7"/>
      <c r="W175" s="54"/>
      <c r="X175" s="54"/>
      <c r="Y175" s="54"/>
      <c r="Z175" s="40">
        <v>44913</v>
      </c>
    </row>
    <row r="176" spans="2:26" s="19" customFormat="1" ht="18.75" customHeight="1" x14ac:dyDescent="0.2">
      <c r="B176" s="48"/>
      <c r="C176" s="60"/>
      <c r="D176" s="60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60"/>
      <c r="T176" s="7"/>
      <c r="U176" s="7"/>
      <c r="V176" s="7"/>
      <c r="W176" s="54"/>
      <c r="X176" s="54"/>
      <c r="Y176" s="54"/>
      <c r="Z176" s="40">
        <v>44914</v>
      </c>
    </row>
    <row r="177" spans="2:26" s="19" customFormat="1" ht="18.75" customHeight="1" x14ac:dyDescent="0.2">
      <c r="B177" s="48"/>
      <c r="C177" s="60"/>
      <c r="D177" s="60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60"/>
      <c r="T177" s="7"/>
      <c r="U177" s="7"/>
      <c r="V177" s="7"/>
      <c r="W177" s="54"/>
      <c r="X177" s="54"/>
      <c r="Y177" s="54"/>
      <c r="Z177" s="40">
        <v>44915</v>
      </c>
    </row>
    <row r="178" spans="2:26" s="19" customFormat="1" ht="18.75" customHeight="1" x14ac:dyDescent="0.2">
      <c r="B178" s="48"/>
      <c r="C178" s="60"/>
      <c r="D178" s="60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60"/>
      <c r="T178" s="7"/>
      <c r="U178" s="7"/>
      <c r="V178" s="7"/>
      <c r="W178" s="54"/>
      <c r="X178" s="54"/>
      <c r="Y178" s="54"/>
      <c r="Z178" s="40">
        <v>44916</v>
      </c>
    </row>
    <row r="179" spans="2:26" s="19" customFormat="1" ht="18.75" customHeight="1" x14ac:dyDescent="0.2">
      <c r="B179" s="48"/>
      <c r="C179" s="60"/>
      <c r="D179" s="60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60"/>
      <c r="T179" s="7"/>
      <c r="U179" s="7"/>
      <c r="V179" s="7"/>
      <c r="W179" s="54"/>
      <c r="X179" s="54"/>
      <c r="Y179" s="54"/>
      <c r="Z179" s="40">
        <v>44917</v>
      </c>
    </row>
    <row r="180" spans="2:26" s="19" customFormat="1" ht="18.75" customHeight="1" x14ac:dyDescent="0.2">
      <c r="B180" s="48"/>
      <c r="C180" s="60"/>
      <c r="D180" s="60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60"/>
      <c r="T180" s="7"/>
      <c r="U180" s="7"/>
      <c r="V180" s="7"/>
      <c r="W180" s="54"/>
      <c r="X180" s="54"/>
      <c r="Y180" s="54"/>
      <c r="Z180" s="40">
        <v>44918</v>
      </c>
    </row>
    <row r="181" spans="2:26" s="19" customFormat="1" ht="18.75" customHeight="1" x14ac:dyDescent="0.2">
      <c r="B181" s="48"/>
      <c r="C181" s="60"/>
      <c r="D181" s="60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60"/>
      <c r="T181" s="7"/>
      <c r="U181" s="7"/>
      <c r="V181" s="7"/>
      <c r="W181" s="54"/>
      <c r="X181" s="54"/>
      <c r="Y181" s="54"/>
      <c r="Z181" s="40">
        <v>44919</v>
      </c>
    </row>
    <row r="182" spans="2:26" s="19" customFormat="1" ht="18.75" customHeight="1" x14ac:dyDescent="0.2">
      <c r="B182" s="48"/>
      <c r="C182" s="60"/>
      <c r="D182" s="60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60"/>
      <c r="T182" s="7"/>
      <c r="U182" s="7"/>
      <c r="V182" s="7"/>
      <c r="W182" s="54"/>
      <c r="X182" s="54"/>
      <c r="Y182" s="54"/>
      <c r="Z182" s="40">
        <v>44920</v>
      </c>
    </row>
    <row r="183" spans="2:26" s="19" customFormat="1" ht="18.75" customHeight="1" x14ac:dyDescent="0.2">
      <c r="B183" s="48"/>
      <c r="C183" s="60"/>
      <c r="D183" s="60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60"/>
      <c r="T183" s="7"/>
      <c r="U183" s="7"/>
      <c r="V183" s="7"/>
      <c r="W183" s="54"/>
      <c r="X183" s="54"/>
      <c r="Y183" s="54"/>
      <c r="Z183" s="40">
        <v>44921</v>
      </c>
    </row>
    <row r="184" spans="2:26" s="19" customFormat="1" ht="18.75" customHeight="1" x14ac:dyDescent="0.2">
      <c r="B184" s="48"/>
      <c r="C184" s="60"/>
      <c r="D184" s="60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60"/>
      <c r="T184" s="7"/>
      <c r="U184" s="7"/>
      <c r="V184" s="7"/>
      <c r="W184" s="54"/>
      <c r="X184" s="54"/>
      <c r="Y184" s="54"/>
      <c r="Z184" s="40">
        <v>44922</v>
      </c>
    </row>
    <row r="185" spans="2:26" s="19" customFormat="1" ht="18.75" customHeight="1" x14ac:dyDescent="0.2">
      <c r="B185" s="48"/>
      <c r="C185" s="60"/>
      <c r="D185" s="60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60"/>
      <c r="T185" s="7"/>
      <c r="U185" s="7"/>
      <c r="V185" s="7"/>
      <c r="W185" s="54"/>
      <c r="X185" s="54"/>
      <c r="Y185" s="54"/>
      <c r="Z185" s="40">
        <v>44923</v>
      </c>
    </row>
    <row r="186" spans="2:26" s="19" customFormat="1" ht="18.75" customHeight="1" x14ac:dyDescent="0.2">
      <c r="B186" s="48"/>
      <c r="C186" s="60"/>
      <c r="D186" s="60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60"/>
      <c r="T186" s="7"/>
      <c r="U186" s="7"/>
      <c r="V186" s="7"/>
      <c r="W186" s="54"/>
      <c r="X186" s="54"/>
      <c r="Y186" s="54"/>
      <c r="Z186" s="40">
        <v>44924</v>
      </c>
    </row>
    <row r="187" spans="2:26" s="19" customFormat="1" ht="18.75" customHeight="1" x14ac:dyDescent="0.2">
      <c r="B187" s="48"/>
      <c r="C187" s="60"/>
      <c r="D187" s="60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60"/>
      <c r="T187" s="7"/>
      <c r="U187" s="7"/>
      <c r="V187" s="7"/>
      <c r="W187" s="54"/>
      <c r="X187" s="54"/>
      <c r="Y187" s="54"/>
      <c r="Z187" s="40">
        <v>44925</v>
      </c>
    </row>
    <row r="188" spans="2:26" s="19" customFormat="1" ht="18.75" customHeight="1" x14ac:dyDescent="0.2">
      <c r="B188" s="48"/>
      <c r="C188" s="60"/>
      <c r="D188" s="60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60"/>
      <c r="T188" s="7"/>
      <c r="U188" s="7"/>
      <c r="V188" s="7"/>
      <c r="W188" s="54"/>
      <c r="X188" s="54"/>
      <c r="Y188" s="54"/>
      <c r="Z188" s="40">
        <v>44926</v>
      </c>
    </row>
    <row r="189" spans="2:26" s="19" customFormat="1" ht="18.75" customHeight="1" x14ac:dyDescent="0.2">
      <c r="B189" s="48"/>
      <c r="C189" s="60"/>
      <c r="D189" s="60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60"/>
      <c r="T189" s="7"/>
      <c r="U189" s="7"/>
      <c r="V189" s="7"/>
      <c r="W189" s="54"/>
      <c r="X189" s="54"/>
      <c r="Y189" s="54"/>
      <c r="Z189" s="40">
        <v>44927</v>
      </c>
    </row>
    <row r="190" spans="2:26" s="19" customFormat="1" ht="18.75" customHeight="1" x14ac:dyDescent="0.2">
      <c r="B190" s="48"/>
      <c r="C190" s="60"/>
      <c r="D190" s="60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60"/>
      <c r="T190" s="7"/>
      <c r="U190" s="7"/>
      <c r="V190" s="7"/>
      <c r="W190" s="54"/>
      <c r="X190" s="54"/>
      <c r="Y190" s="54"/>
      <c r="Z190" s="40">
        <v>44928</v>
      </c>
    </row>
    <row r="191" spans="2:26" s="19" customFormat="1" ht="18.75" customHeight="1" x14ac:dyDescent="0.2">
      <c r="B191" s="48"/>
      <c r="C191" s="60"/>
      <c r="D191" s="60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60"/>
      <c r="T191" s="7"/>
      <c r="U191" s="7"/>
      <c r="V191" s="7"/>
      <c r="W191" s="54"/>
      <c r="X191" s="54"/>
      <c r="Y191" s="54"/>
      <c r="Z191" s="40">
        <v>44929</v>
      </c>
    </row>
    <row r="192" spans="2:26" s="19" customFormat="1" ht="18.75" customHeight="1" x14ac:dyDescent="0.2">
      <c r="B192" s="48"/>
      <c r="C192" s="60"/>
      <c r="D192" s="60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60"/>
      <c r="T192" s="7"/>
      <c r="U192" s="7"/>
      <c r="V192" s="7"/>
      <c r="W192" s="54"/>
      <c r="X192" s="54"/>
      <c r="Y192" s="54"/>
      <c r="Z192" s="40">
        <v>44930</v>
      </c>
    </row>
    <row r="193" spans="2:26" s="19" customFormat="1" ht="18.75" customHeight="1" x14ac:dyDescent="0.2">
      <c r="B193" s="48"/>
      <c r="C193" s="60"/>
      <c r="D193" s="60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60"/>
      <c r="T193" s="7"/>
      <c r="U193" s="7"/>
      <c r="V193" s="7"/>
      <c r="W193" s="54"/>
      <c r="X193" s="54"/>
      <c r="Y193" s="54"/>
      <c r="Z193" s="40">
        <v>44931</v>
      </c>
    </row>
    <row r="194" spans="2:26" s="19" customFormat="1" ht="18.75" customHeight="1" x14ac:dyDescent="0.2">
      <c r="B194" s="48"/>
      <c r="C194" s="60"/>
      <c r="D194" s="60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60"/>
      <c r="T194" s="7"/>
      <c r="U194" s="7"/>
      <c r="V194" s="7"/>
      <c r="W194" s="54"/>
      <c r="X194" s="54"/>
      <c r="Y194" s="54"/>
      <c r="Z194" s="40">
        <v>44932</v>
      </c>
    </row>
    <row r="195" spans="2:26" s="19" customFormat="1" ht="18.75" customHeight="1" x14ac:dyDescent="0.2">
      <c r="B195" s="48"/>
      <c r="C195" s="60"/>
      <c r="D195" s="60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60"/>
      <c r="T195" s="7"/>
      <c r="U195" s="7"/>
      <c r="V195" s="7"/>
      <c r="W195" s="54"/>
      <c r="X195" s="54"/>
      <c r="Y195" s="54"/>
      <c r="Z195" s="40">
        <v>44933</v>
      </c>
    </row>
    <row r="196" spans="2:26" s="19" customFormat="1" ht="18.75" customHeight="1" x14ac:dyDescent="0.2">
      <c r="B196" s="48"/>
      <c r="C196" s="60"/>
      <c r="D196" s="60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60"/>
      <c r="T196" s="7"/>
      <c r="U196" s="7"/>
      <c r="V196" s="7"/>
      <c r="W196" s="54"/>
      <c r="X196" s="54"/>
      <c r="Y196" s="54"/>
      <c r="Z196" s="40">
        <v>44934</v>
      </c>
    </row>
    <row r="197" spans="2:26" s="19" customFormat="1" ht="18.75" customHeight="1" x14ac:dyDescent="0.2">
      <c r="B197" s="48"/>
      <c r="C197" s="60"/>
      <c r="D197" s="60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60"/>
      <c r="T197" s="7"/>
      <c r="U197" s="7"/>
      <c r="V197" s="7"/>
      <c r="W197" s="54"/>
      <c r="X197" s="54"/>
      <c r="Y197" s="54"/>
      <c r="Z197" s="40">
        <v>44935</v>
      </c>
    </row>
    <row r="198" spans="2:26" s="19" customFormat="1" ht="18.75" customHeight="1" x14ac:dyDescent="0.2">
      <c r="B198" s="48"/>
      <c r="C198" s="60"/>
      <c r="D198" s="60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60"/>
      <c r="T198" s="7"/>
      <c r="U198" s="7"/>
      <c r="V198" s="7"/>
      <c r="W198" s="54"/>
      <c r="X198" s="54"/>
      <c r="Y198" s="54"/>
      <c r="Z198" s="40">
        <v>44936</v>
      </c>
    </row>
    <row r="199" spans="2:26" s="19" customFormat="1" ht="18.75" customHeight="1" x14ac:dyDescent="0.2">
      <c r="B199" s="48"/>
      <c r="C199" s="60"/>
      <c r="D199" s="60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60"/>
      <c r="T199" s="7"/>
      <c r="U199" s="7"/>
      <c r="V199" s="7"/>
      <c r="W199" s="54"/>
      <c r="X199" s="54"/>
      <c r="Y199" s="54"/>
      <c r="Z199" s="40">
        <v>44937</v>
      </c>
    </row>
    <row r="200" spans="2:26" s="19" customFormat="1" ht="18.75" customHeight="1" x14ac:dyDescent="0.2">
      <c r="B200" s="48"/>
      <c r="C200" s="60"/>
      <c r="D200" s="60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60"/>
      <c r="T200" s="7"/>
      <c r="U200" s="7"/>
      <c r="V200" s="7"/>
      <c r="W200" s="54"/>
      <c r="X200" s="54"/>
      <c r="Y200" s="54"/>
      <c r="Z200" s="40">
        <v>44938</v>
      </c>
    </row>
    <row r="201" spans="2:26" s="19" customFormat="1" ht="18.75" customHeight="1" x14ac:dyDescent="0.2">
      <c r="B201" s="48"/>
      <c r="C201" s="60"/>
      <c r="D201" s="60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60"/>
      <c r="T201" s="7"/>
      <c r="U201" s="7"/>
      <c r="V201" s="7"/>
      <c r="W201" s="54"/>
      <c r="X201" s="54"/>
      <c r="Y201" s="54"/>
      <c r="Z201" s="40">
        <v>44939</v>
      </c>
    </row>
    <row r="202" spans="2:26" s="19" customFormat="1" ht="18.75" customHeight="1" x14ac:dyDescent="0.2">
      <c r="B202" s="48"/>
      <c r="C202" s="60"/>
      <c r="D202" s="60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60"/>
      <c r="T202" s="7"/>
      <c r="U202" s="7"/>
      <c r="V202" s="7"/>
      <c r="W202" s="54"/>
      <c r="X202" s="54"/>
      <c r="Y202" s="54"/>
      <c r="Z202" s="40">
        <v>44940</v>
      </c>
    </row>
    <row r="203" spans="2:26" s="19" customFormat="1" ht="18.75" customHeight="1" x14ac:dyDescent="0.2">
      <c r="B203" s="48"/>
      <c r="C203" s="60"/>
      <c r="D203" s="60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60"/>
      <c r="T203" s="7"/>
      <c r="U203" s="7"/>
      <c r="V203" s="7"/>
      <c r="W203" s="54"/>
      <c r="X203" s="54"/>
      <c r="Y203" s="54"/>
      <c r="Z203" s="40">
        <v>44941</v>
      </c>
    </row>
    <row r="204" spans="2:26" s="19" customFormat="1" ht="18.75" customHeight="1" x14ac:dyDescent="0.2">
      <c r="B204" s="48"/>
      <c r="C204" s="60"/>
      <c r="D204" s="60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60"/>
      <c r="T204" s="7"/>
      <c r="U204" s="7"/>
      <c r="V204" s="7"/>
      <c r="W204" s="54"/>
      <c r="X204" s="54"/>
      <c r="Y204" s="54"/>
      <c r="Z204" s="40">
        <v>44942</v>
      </c>
    </row>
    <row r="205" spans="2:26" s="19" customFormat="1" ht="18.75" customHeight="1" x14ac:dyDescent="0.2">
      <c r="B205" s="48"/>
      <c r="C205" s="60"/>
      <c r="D205" s="60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60"/>
      <c r="T205" s="7"/>
      <c r="U205" s="7"/>
      <c r="V205" s="7"/>
      <c r="W205" s="54"/>
      <c r="X205" s="54"/>
      <c r="Y205" s="54"/>
      <c r="Z205" s="40">
        <v>44943</v>
      </c>
    </row>
    <row r="206" spans="2:26" s="19" customFormat="1" ht="18.75" customHeight="1" x14ac:dyDescent="0.2">
      <c r="B206" s="48"/>
      <c r="C206" s="60"/>
      <c r="D206" s="60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60"/>
      <c r="T206" s="7"/>
      <c r="U206" s="7"/>
      <c r="V206" s="7"/>
      <c r="W206" s="54"/>
      <c r="X206" s="54"/>
      <c r="Y206" s="54"/>
      <c r="Z206" s="40">
        <v>44944</v>
      </c>
    </row>
    <row r="207" spans="2:26" s="19" customFormat="1" ht="18.75" customHeight="1" x14ac:dyDescent="0.2">
      <c r="B207" s="48"/>
      <c r="C207" s="60"/>
      <c r="D207" s="60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60"/>
      <c r="T207" s="7"/>
      <c r="U207" s="7"/>
      <c r="V207" s="7"/>
      <c r="W207" s="54"/>
      <c r="X207" s="54"/>
      <c r="Y207" s="54"/>
      <c r="Z207" s="40">
        <v>44945</v>
      </c>
    </row>
    <row r="208" spans="2:26" s="19" customFormat="1" ht="18.75" customHeight="1" x14ac:dyDescent="0.2">
      <c r="B208" s="48"/>
      <c r="C208" s="60"/>
      <c r="D208" s="60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60"/>
      <c r="T208" s="7"/>
      <c r="U208" s="7"/>
      <c r="V208" s="7"/>
      <c r="W208" s="54"/>
      <c r="X208" s="54"/>
      <c r="Y208" s="54"/>
      <c r="Z208" s="40">
        <v>44946</v>
      </c>
    </row>
    <row r="209" spans="1:26" ht="18.75" customHeight="1" x14ac:dyDescent="0.2">
      <c r="W209" s="54"/>
      <c r="X209" s="54"/>
      <c r="Y209" s="54"/>
      <c r="Z209" s="40">
        <v>44947</v>
      </c>
    </row>
    <row r="210" spans="1:26" ht="18.75" customHeight="1" x14ac:dyDescent="0.2">
      <c r="W210" s="54"/>
      <c r="X210" s="54"/>
      <c r="Y210" s="54"/>
      <c r="Z210" s="40">
        <v>44948</v>
      </c>
    </row>
    <row r="211" spans="1:26" ht="18.75" customHeight="1" x14ac:dyDescent="0.2">
      <c r="W211" s="54"/>
      <c r="X211" s="54"/>
      <c r="Y211" s="54"/>
      <c r="Z211" s="40">
        <v>44949</v>
      </c>
    </row>
    <row r="212" spans="1:26" s="107" customFormat="1" x14ac:dyDescent="0.2">
      <c r="A212" s="104"/>
      <c r="B212" s="48"/>
      <c r="C212" s="60"/>
      <c r="D212" s="60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60"/>
      <c r="T212" s="7"/>
      <c r="U212" s="7"/>
      <c r="V212" s="7"/>
      <c r="W212" s="54"/>
      <c r="X212" s="54"/>
      <c r="Y212" s="54"/>
      <c r="Z212" s="40">
        <v>44950</v>
      </c>
    </row>
    <row r="213" spans="1:26" s="107" customFormat="1" x14ac:dyDescent="0.2">
      <c r="A213" s="104"/>
      <c r="B213" s="48"/>
      <c r="C213" s="60"/>
      <c r="D213" s="60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60"/>
      <c r="T213" s="7"/>
      <c r="U213" s="7"/>
      <c r="V213" s="7"/>
      <c r="W213" s="54"/>
      <c r="X213" s="54"/>
      <c r="Y213" s="54"/>
      <c r="Z213" s="40">
        <v>44951</v>
      </c>
    </row>
    <row r="214" spans="1:26" s="107" customFormat="1" x14ac:dyDescent="0.2">
      <c r="A214" s="104"/>
      <c r="B214" s="48"/>
      <c r="C214" s="60"/>
      <c r="D214" s="60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60"/>
      <c r="T214" s="7"/>
      <c r="U214" s="7"/>
      <c r="V214" s="7"/>
      <c r="W214" s="54"/>
      <c r="X214" s="54"/>
      <c r="Y214" s="54"/>
      <c r="Z214" s="40">
        <v>44952</v>
      </c>
    </row>
    <row r="215" spans="1:26" s="107" customFormat="1" x14ac:dyDescent="0.2">
      <c r="A215" s="104"/>
      <c r="B215" s="48"/>
      <c r="C215" s="60"/>
      <c r="D215" s="60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60"/>
      <c r="T215" s="7"/>
      <c r="U215" s="7"/>
      <c r="V215" s="7"/>
      <c r="W215" s="54"/>
      <c r="X215" s="54"/>
      <c r="Y215" s="54"/>
      <c r="Z215" s="40">
        <v>44953</v>
      </c>
    </row>
    <row r="216" spans="1:26" s="107" customFormat="1" x14ac:dyDescent="0.2">
      <c r="A216" s="104"/>
      <c r="B216" s="48"/>
      <c r="C216" s="60"/>
      <c r="D216" s="60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60"/>
      <c r="T216" s="7"/>
      <c r="U216" s="7"/>
      <c r="V216" s="7"/>
      <c r="W216" s="54"/>
      <c r="X216" s="54"/>
      <c r="Y216" s="54"/>
      <c r="Z216" s="40">
        <v>44954</v>
      </c>
    </row>
    <row r="217" spans="1:26" s="107" customFormat="1" x14ac:dyDescent="0.2">
      <c r="A217" s="104"/>
      <c r="B217" s="48"/>
      <c r="C217" s="60"/>
      <c r="D217" s="60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60"/>
      <c r="T217" s="7"/>
      <c r="U217" s="7"/>
      <c r="V217" s="7"/>
      <c r="W217" s="54"/>
      <c r="X217" s="54"/>
      <c r="Y217" s="54"/>
      <c r="Z217" s="40">
        <v>44955</v>
      </c>
    </row>
    <row r="218" spans="1:26" s="107" customFormat="1" x14ac:dyDescent="0.2">
      <c r="A218" s="104"/>
      <c r="B218" s="48"/>
      <c r="C218" s="60"/>
      <c r="D218" s="60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60"/>
      <c r="T218" s="7"/>
      <c r="U218" s="7"/>
      <c r="V218" s="7"/>
      <c r="W218" s="54"/>
      <c r="X218" s="54"/>
      <c r="Y218" s="54"/>
      <c r="Z218" s="40">
        <v>44956</v>
      </c>
    </row>
    <row r="219" spans="1:26" s="107" customFormat="1" x14ac:dyDescent="0.2">
      <c r="A219" s="104"/>
      <c r="B219" s="48"/>
      <c r="C219" s="60"/>
      <c r="D219" s="60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60"/>
      <c r="T219" s="7"/>
      <c r="U219" s="7"/>
      <c r="V219" s="7"/>
      <c r="W219" s="54"/>
      <c r="X219" s="54"/>
      <c r="Y219" s="54"/>
      <c r="Z219" s="40">
        <v>44957</v>
      </c>
    </row>
    <row r="220" spans="1:26" s="107" customFormat="1" x14ac:dyDescent="0.2">
      <c r="A220" s="104"/>
      <c r="B220" s="48"/>
      <c r="C220" s="60"/>
      <c r="D220" s="60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60"/>
      <c r="T220" s="7"/>
      <c r="U220" s="7"/>
      <c r="V220" s="7"/>
      <c r="W220" s="54"/>
      <c r="X220" s="54"/>
      <c r="Y220" s="54"/>
      <c r="Z220" s="40">
        <v>44958</v>
      </c>
    </row>
    <row r="221" spans="1:26" s="107" customFormat="1" x14ac:dyDescent="0.2">
      <c r="A221" s="104"/>
      <c r="B221" s="48"/>
      <c r="C221" s="60"/>
      <c r="D221" s="60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60"/>
      <c r="T221" s="7"/>
      <c r="U221" s="7"/>
      <c r="V221" s="7"/>
      <c r="W221" s="54"/>
      <c r="X221" s="54"/>
      <c r="Y221" s="54"/>
      <c r="Z221" s="40">
        <v>44959</v>
      </c>
    </row>
    <row r="222" spans="1:26" s="107" customFormat="1" x14ac:dyDescent="0.2">
      <c r="A222" s="104"/>
      <c r="B222" s="48"/>
      <c r="C222" s="60"/>
      <c r="D222" s="60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60"/>
      <c r="T222" s="7"/>
      <c r="U222" s="7"/>
      <c r="V222" s="7"/>
      <c r="W222" s="54"/>
      <c r="X222" s="54"/>
      <c r="Y222" s="54"/>
      <c r="Z222" s="40">
        <v>44960</v>
      </c>
    </row>
    <row r="223" spans="1:26" s="107" customFormat="1" x14ac:dyDescent="0.2">
      <c r="A223" s="104"/>
      <c r="B223" s="48"/>
      <c r="C223" s="60"/>
      <c r="D223" s="60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60"/>
      <c r="T223" s="7"/>
      <c r="U223" s="7"/>
      <c r="V223" s="7"/>
      <c r="W223" s="54"/>
      <c r="X223" s="54"/>
      <c r="Y223" s="54"/>
      <c r="Z223" s="40">
        <v>44961</v>
      </c>
    </row>
    <row r="224" spans="1:26" s="107" customFormat="1" x14ac:dyDescent="0.2">
      <c r="A224" s="104"/>
      <c r="B224" s="48"/>
      <c r="C224" s="60"/>
      <c r="D224" s="60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60"/>
      <c r="T224" s="7"/>
      <c r="U224" s="7"/>
      <c r="V224" s="7"/>
      <c r="W224" s="54"/>
      <c r="X224" s="54"/>
      <c r="Y224" s="54"/>
      <c r="Z224" s="40">
        <v>44962</v>
      </c>
    </row>
    <row r="225" spans="1:26" s="107" customFormat="1" x14ac:dyDescent="0.2">
      <c r="A225" s="104"/>
      <c r="B225" s="48"/>
      <c r="C225" s="60"/>
      <c r="D225" s="60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60"/>
      <c r="T225" s="7"/>
      <c r="U225" s="7"/>
      <c r="V225" s="7"/>
      <c r="W225" s="54"/>
      <c r="X225" s="54"/>
      <c r="Y225" s="54"/>
      <c r="Z225" s="40">
        <v>44963</v>
      </c>
    </row>
    <row r="226" spans="1:26" s="107" customFormat="1" x14ac:dyDescent="0.2">
      <c r="A226" s="104"/>
      <c r="B226" s="48"/>
      <c r="C226" s="60"/>
      <c r="D226" s="60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60"/>
      <c r="T226" s="7"/>
      <c r="U226" s="7"/>
      <c r="V226" s="7"/>
      <c r="W226" s="54"/>
      <c r="X226" s="54"/>
      <c r="Y226" s="54"/>
      <c r="Z226" s="40">
        <v>44964</v>
      </c>
    </row>
    <row r="227" spans="1:26" s="107" customFormat="1" x14ac:dyDescent="0.2">
      <c r="A227" s="104"/>
      <c r="B227" s="48"/>
      <c r="C227" s="60"/>
      <c r="D227" s="60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60"/>
      <c r="T227" s="7"/>
      <c r="U227" s="7"/>
      <c r="V227" s="7"/>
      <c r="W227" s="54"/>
      <c r="X227" s="54"/>
      <c r="Y227" s="54"/>
      <c r="Z227" s="40">
        <v>44965</v>
      </c>
    </row>
    <row r="228" spans="1:26" s="107" customFormat="1" x14ac:dyDescent="0.2">
      <c r="A228" s="104"/>
      <c r="B228" s="48"/>
      <c r="C228" s="60"/>
      <c r="D228" s="60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60"/>
      <c r="T228" s="7"/>
      <c r="U228" s="7"/>
      <c r="V228" s="7"/>
      <c r="W228" s="54"/>
      <c r="X228" s="54"/>
      <c r="Y228" s="54"/>
      <c r="Z228" s="40">
        <v>44966</v>
      </c>
    </row>
    <row r="229" spans="1:26" s="107" customFormat="1" x14ac:dyDescent="0.2">
      <c r="A229" s="104"/>
      <c r="B229" s="48"/>
      <c r="C229" s="60"/>
      <c r="D229" s="60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60"/>
      <c r="T229" s="7"/>
      <c r="U229" s="7"/>
      <c r="V229" s="7"/>
      <c r="W229" s="54"/>
      <c r="X229" s="54"/>
      <c r="Y229" s="54"/>
      <c r="Z229" s="40">
        <v>44967</v>
      </c>
    </row>
    <row r="230" spans="1:26" s="107" customFormat="1" x14ac:dyDescent="0.2">
      <c r="A230" s="104"/>
      <c r="B230" s="48"/>
      <c r="C230" s="60"/>
      <c r="D230" s="60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60"/>
      <c r="T230" s="7"/>
      <c r="U230" s="7"/>
      <c r="V230" s="7"/>
      <c r="W230" s="54"/>
      <c r="X230" s="54"/>
      <c r="Y230" s="54"/>
      <c r="Z230" s="40">
        <v>44968</v>
      </c>
    </row>
    <row r="231" spans="1:26" s="107" customFormat="1" x14ac:dyDescent="0.2">
      <c r="A231" s="104"/>
      <c r="B231" s="48"/>
      <c r="C231" s="60"/>
      <c r="D231" s="60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60"/>
      <c r="T231" s="7"/>
      <c r="U231" s="7"/>
      <c r="V231" s="7"/>
      <c r="W231" s="54"/>
      <c r="X231" s="54"/>
      <c r="Y231" s="54"/>
      <c r="Z231" s="40">
        <v>44969</v>
      </c>
    </row>
    <row r="232" spans="1:26" s="107" customFormat="1" x14ac:dyDescent="0.2">
      <c r="A232" s="104"/>
      <c r="B232" s="48"/>
      <c r="C232" s="60"/>
      <c r="D232" s="60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60"/>
      <c r="T232" s="7"/>
      <c r="U232" s="7"/>
      <c r="V232" s="7"/>
      <c r="W232" s="54"/>
      <c r="X232" s="54"/>
      <c r="Y232" s="54"/>
      <c r="Z232" s="40">
        <v>44970</v>
      </c>
    </row>
    <row r="233" spans="1:26" s="107" customFormat="1" x14ac:dyDescent="0.2">
      <c r="A233" s="104"/>
      <c r="B233" s="48"/>
      <c r="C233" s="60"/>
      <c r="D233" s="60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60"/>
      <c r="T233" s="7"/>
      <c r="U233" s="7"/>
      <c r="V233" s="7"/>
      <c r="W233" s="54"/>
      <c r="X233" s="54"/>
      <c r="Y233" s="54"/>
      <c r="Z233" s="40">
        <v>44971</v>
      </c>
    </row>
    <row r="234" spans="1:26" s="107" customFormat="1" x14ac:dyDescent="0.2">
      <c r="A234" s="104"/>
      <c r="B234" s="48"/>
      <c r="C234" s="60"/>
      <c r="D234" s="60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60"/>
      <c r="T234" s="7"/>
      <c r="U234" s="7"/>
      <c r="V234" s="7"/>
      <c r="W234" s="54"/>
      <c r="X234" s="54"/>
      <c r="Y234" s="54"/>
      <c r="Z234" s="40">
        <v>44972</v>
      </c>
    </row>
    <row r="235" spans="1:26" s="107" customFormat="1" x14ac:dyDescent="0.2">
      <c r="A235" s="104"/>
      <c r="B235" s="48"/>
      <c r="C235" s="60"/>
      <c r="D235" s="60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60"/>
      <c r="T235" s="7"/>
      <c r="U235" s="7"/>
      <c r="V235" s="7"/>
      <c r="W235" s="54"/>
      <c r="X235" s="54"/>
      <c r="Y235" s="54"/>
      <c r="Z235" s="40">
        <v>44973</v>
      </c>
    </row>
    <row r="236" spans="1:26" s="107" customFormat="1" x14ac:dyDescent="0.2">
      <c r="A236" s="104"/>
      <c r="B236" s="48"/>
      <c r="C236" s="60"/>
      <c r="D236" s="60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60"/>
      <c r="T236" s="7"/>
      <c r="U236" s="7"/>
      <c r="V236" s="7"/>
      <c r="W236" s="54"/>
      <c r="X236" s="54"/>
      <c r="Y236" s="54"/>
      <c r="Z236" s="40">
        <v>44974</v>
      </c>
    </row>
    <row r="237" spans="1:26" s="107" customFormat="1" x14ac:dyDescent="0.2">
      <c r="A237" s="104"/>
      <c r="B237" s="48"/>
      <c r="C237" s="60"/>
      <c r="D237" s="60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60"/>
      <c r="T237" s="7"/>
      <c r="U237" s="7"/>
      <c r="V237" s="7"/>
      <c r="W237" s="54"/>
      <c r="X237" s="54"/>
      <c r="Y237" s="54"/>
      <c r="Z237" s="40">
        <v>44975</v>
      </c>
    </row>
    <row r="238" spans="1:26" s="107" customFormat="1" x14ac:dyDescent="0.2">
      <c r="A238" s="104"/>
      <c r="B238" s="48"/>
      <c r="C238" s="60"/>
      <c r="D238" s="60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60"/>
      <c r="T238" s="7"/>
      <c r="U238" s="7"/>
      <c r="V238" s="7"/>
      <c r="W238" s="54"/>
      <c r="X238" s="54"/>
      <c r="Y238" s="54"/>
      <c r="Z238" s="40">
        <v>44976</v>
      </c>
    </row>
    <row r="239" spans="1:26" s="107" customFormat="1" x14ac:dyDescent="0.2">
      <c r="A239" s="104"/>
      <c r="B239" s="48"/>
      <c r="C239" s="60"/>
      <c r="D239" s="60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60"/>
      <c r="T239" s="7"/>
      <c r="U239" s="7"/>
      <c r="V239" s="7"/>
      <c r="W239" s="54"/>
      <c r="X239" s="54"/>
      <c r="Y239" s="54"/>
      <c r="Z239" s="40">
        <v>44977</v>
      </c>
    </row>
    <row r="240" spans="1:26" s="107" customFormat="1" x14ac:dyDescent="0.2">
      <c r="A240" s="104"/>
      <c r="B240" s="48"/>
      <c r="C240" s="60"/>
      <c r="D240" s="60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60"/>
      <c r="T240" s="7"/>
      <c r="U240" s="7"/>
      <c r="V240" s="7"/>
      <c r="W240" s="54"/>
      <c r="X240" s="54"/>
      <c r="Y240" s="54"/>
      <c r="Z240" s="40">
        <v>44978</v>
      </c>
    </row>
    <row r="241" spans="1:26" s="107" customFormat="1" x14ac:dyDescent="0.2">
      <c r="A241" s="104"/>
      <c r="B241" s="48"/>
      <c r="C241" s="60"/>
      <c r="D241" s="60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60"/>
      <c r="T241" s="7"/>
      <c r="U241" s="7"/>
      <c r="V241" s="7"/>
      <c r="W241" s="54"/>
      <c r="X241" s="54"/>
      <c r="Y241" s="54"/>
      <c r="Z241" s="40">
        <v>44979</v>
      </c>
    </row>
    <row r="242" spans="1:26" s="107" customFormat="1" x14ac:dyDescent="0.2">
      <c r="A242" s="104"/>
      <c r="B242" s="48"/>
      <c r="C242" s="60"/>
      <c r="D242" s="60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60"/>
      <c r="T242" s="7"/>
      <c r="U242" s="7"/>
      <c r="V242" s="7"/>
      <c r="W242" s="54"/>
      <c r="X242" s="54"/>
      <c r="Y242" s="54"/>
      <c r="Z242" s="40">
        <v>44980</v>
      </c>
    </row>
    <row r="243" spans="1:26" s="107" customFormat="1" x14ac:dyDescent="0.2">
      <c r="A243" s="104"/>
      <c r="B243" s="48"/>
      <c r="C243" s="60"/>
      <c r="D243" s="60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60"/>
      <c r="T243" s="7"/>
      <c r="U243" s="7"/>
      <c r="V243" s="7"/>
      <c r="W243" s="54"/>
      <c r="X243" s="54"/>
      <c r="Y243" s="54"/>
      <c r="Z243" s="40">
        <v>44981</v>
      </c>
    </row>
    <row r="244" spans="1:26" s="107" customFormat="1" x14ac:dyDescent="0.2">
      <c r="A244" s="104"/>
      <c r="B244" s="48"/>
      <c r="C244" s="60"/>
      <c r="D244" s="60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60"/>
      <c r="T244" s="7"/>
      <c r="U244" s="7"/>
      <c r="V244" s="7"/>
      <c r="W244" s="54"/>
      <c r="X244" s="54"/>
      <c r="Y244" s="54"/>
      <c r="Z244" s="40">
        <v>44982</v>
      </c>
    </row>
    <row r="245" spans="1:26" s="107" customFormat="1" x14ac:dyDescent="0.2">
      <c r="A245" s="104"/>
      <c r="B245" s="48"/>
      <c r="C245" s="60"/>
      <c r="D245" s="60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60"/>
      <c r="T245" s="7"/>
      <c r="U245" s="7"/>
      <c r="V245" s="7"/>
      <c r="W245" s="54"/>
      <c r="X245" s="54"/>
      <c r="Y245" s="54"/>
      <c r="Z245" s="40">
        <v>44983</v>
      </c>
    </row>
    <row r="246" spans="1:26" s="107" customFormat="1" x14ac:dyDescent="0.2">
      <c r="A246" s="104"/>
      <c r="B246" s="48"/>
      <c r="C246" s="60"/>
      <c r="D246" s="60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60"/>
      <c r="T246" s="7"/>
      <c r="U246" s="7"/>
      <c r="V246" s="7"/>
      <c r="W246" s="54"/>
      <c r="X246" s="54"/>
      <c r="Y246" s="54"/>
      <c r="Z246" s="40">
        <v>44984</v>
      </c>
    </row>
    <row r="247" spans="1:26" s="107" customFormat="1" x14ac:dyDescent="0.2">
      <c r="A247" s="104"/>
      <c r="B247" s="48"/>
      <c r="C247" s="60"/>
      <c r="D247" s="60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60"/>
      <c r="T247" s="7"/>
      <c r="U247" s="7"/>
      <c r="V247" s="7"/>
      <c r="W247" s="54"/>
      <c r="X247" s="54"/>
      <c r="Y247" s="54"/>
      <c r="Z247" s="40">
        <v>44985</v>
      </c>
    </row>
    <row r="248" spans="1:26" s="107" customFormat="1" x14ac:dyDescent="0.2">
      <c r="A248" s="104"/>
      <c r="B248" s="48"/>
      <c r="C248" s="60"/>
      <c r="D248" s="60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60"/>
      <c r="T248" s="7"/>
      <c r="U248" s="7"/>
      <c r="V248" s="7"/>
      <c r="W248" s="54"/>
      <c r="X248" s="54"/>
      <c r="Y248" s="54"/>
      <c r="Z248" s="40">
        <v>44986</v>
      </c>
    </row>
    <row r="249" spans="1:26" s="107" customFormat="1" x14ac:dyDescent="0.2">
      <c r="A249" s="104"/>
      <c r="B249" s="48"/>
      <c r="C249" s="60"/>
      <c r="D249" s="60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60"/>
      <c r="T249" s="7"/>
      <c r="U249" s="7"/>
      <c r="V249" s="7"/>
      <c r="W249" s="54"/>
      <c r="X249" s="54"/>
      <c r="Y249" s="54"/>
      <c r="Z249" s="40">
        <v>44987</v>
      </c>
    </row>
    <row r="250" spans="1:26" s="107" customFormat="1" x14ac:dyDescent="0.2">
      <c r="A250" s="104"/>
      <c r="B250" s="48"/>
      <c r="C250" s="60"/>
      <c r="D250" s="60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60"/>
      <c r="T250" s="7"/>
      <c r="U250" s="7"/>
      <c r="V250" s="7"/>
      <c r="W250" s="54"/>
      <c r="X250" s="54"/>
      <c r="Y250" s="54"/>
      <c r="Z250" s="40">
        <v>44988</v>
      </c>
    </row>
    <row r="251" spans="1:26" s="107" customFormat="1" x14ac:dyDescent="0.2">
      <c r="A251" s="104"/>
      <c r="B251" s="48"/>
      <c r="C251" s="60"/>
      <c r="D251" s="60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60"/>
      <c r="T251" s="7"/>
      <c r="U251" s="7"/>
      <c r="V251" s="7"/>
      <c r="W251" s="54"/>
      <c r="X251" s="54"/>
      <c r="Y251" s="54"/>
      <c r="Z251" s="40">
        <v>44989</v>
      </c>
    </row>
    <row r="252" spans="1:26" s="107" customFormat="1" x14ac:dyDescent="0.2">
      <c r="A252" s="104"/>
      <c r="B252" s="48"/>
      <c r="C252" s="60"/>
      <c r="D252" s="60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60"/>
      <c r="T252" s="7"/>
      <c r="U252" s="7"/>
      <c r="V252" s="7"/>
      <c r="W252" s="54"/>
      <c r="X252" s="54"/>
      <c r="Y252" s="54"/>
      <c r="Z252" s="40">
        <v>44990</v>
      </c>
    </row>
    <row r="253" spans="1:26" s="107" customFormat="1" x14ac:dyDescent="0.2">
      <c r="A253" s="104"/>
      <c r="B253" s="48"/>
      <c r="C253" s="60"/>
      <c r="D253" s="60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60"/>
      <c r="T253" s="7"/>
      <c r="U253" s="7"/>
      <c r="V253" s="7"/>
      <c r="W253" s="54"/>
      <c r="X253" s="54"/>
      <c r="Y253" s="54"/>
      <c r="Z253" s="40">
        <v>44991</v>
      </c>
    </row>
    <row r="254" spans="1:26" s="107" customFormat="1" x14ac:dyDescent="0.2">
      <c r="A254" s="104"/>
      <c r="B254" s="48"/>
      <c r="C254" s="60"/>
      <c r="D254" s="60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60"/>
      <c r="T254" s="7"/>
      <c r="U254" s="7"/>
      <c r="V254" s="7"/>
      <c r="W254" s="54"/>
      <c r="X254" s="54"/>
      <c r="Y254" s="54"/>
      <c r="Z254" s="40">
        <v>44992</v>
      </c>
    </row>
    <row r="255" spans="1:26" s="107" customFormat="1" x14ac:dyDescent="0.2">
      <c r="A255" s="104"/>
      <c r="B255" s="48"/>
      <c r="C255" s="60"/>
      <c r="D255" s="60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60"/>
      <c r="T255" s="7"/>
      <c r="U255" s="7"/>
      <c r="V255" s="7"/>
      <c r="W255" s="54"/>
      <c r="X255" s="54"/>
      <c r="Y255" s="54"/>
      <c r="Z255" s="40">
        <v>44993</v>
      </c>
    </row>
    <row r="256" spans="1:26" s="107" customFormat="1" x14ac:dyDescent="0.2">
      <c r="A256" s="104"/>
      <c r="B256" s="48"/>
      <c r="C256" s="60"/>
      <c r="D256" s="60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60"/>
      <c r="T256" s="7"/>
      <c r="U256" s="7"/>
      <c r="V256" s="7"/>
      <c r="W256" s="54"/>
      <c r="X256" s="54"/>
      <c r="Y256" s="54"/>
      <c r="Z256" s="40">
        <v>44994</v>
      </c>
    </row>
    <row r="257" spans="1:26" s="107" customFormat="1" x14ac:dyDescent="0.2">
      <c r="A257" s="104"/>
      <c r="B257" s="48"/>
      <c r="C257" s="60"/>
      <c r="D257" s="60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60"/>
      <c r="T257" s="7"/>
      <c r="U257" s="7"/>
      <c r="V257" s="7"/>
      <c r="W257" s="54"/>
      <c r="X257" s="54"/>
      <c r="Y257" s="54"/>
      <c r="Z257" s="40">
        <v>44995</v>
      </c>
    </row>
    <row r="258" spans="1:26" s="107" customFormat="1" x14ac:dyDescent="0.2">
      <c r="A258" s="104"/>
      <c r="B258" s="48"/>
      <c r="C258" s="60"/>
      <c r="D258" s="60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60"/>
      <c r="T258" s="7"/>
      <c r="U258" s="7"/>
      <c r="V258" s="7"/>
      <c r="W258" s="54"/>
      <c r="X258" s="54"/>
      <c r="Y258" s="54"/>
      <c r="Z258" s="40">
        <v>44996</v>
      </c>
    </row>
    <row r="259" spans="1:26" s="107" customFormat="1" x14ac:dyDescent="0.2">
      <c r="A259" s="104"/>
      <c r="B259" s="48"/>
      <c r="C259" s="60"/>
      <c r="D259" s="60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60"/>
      <c r="T259" s="7"/>
      <c r="U259" s="7"/>
      <c r="V259" s="7"/>
      <c r="W259" s="54"/>
      <c r="X259" s="54"/>
      <c r="Y259" s="54"/>
      <c r="Z259" s="40">
        <v>44997</v>
      </c>
    </row>
    <row r="260" spans="1:26" s="107" customFormat="1" x14ac:dyDescent="0.2">
      <c r="A260" s="104"/>
      <c r="B260" s="48"/>
      <c r="C260" s="60"/>
      <c r="D260" s="60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60"/>
      <c r="T260" s="7"/>
      <c r="U260" s="7"/>
      <c r="V260" s="7"/>
      <c r="W260" s="54"/>
      <c r="X260" s="54"/>
      <c r="Y260" s="54"/>
      <c r="Z260" s="40">
        <v>44998</v>
      </c>
    </row>
    <row r="261" spans="1:26" s="107" customFormat="1" x14ac:dyDescent="0.2">
      <c r="A261" s="104"/>
      <c r="B261" s="48"/>
      <c r="C261" s="60"/>
      <c r="D261" s="60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60"/>
      <c r="T261" s="7"/>
      <c r="U261" s="7"/>
      <c r="V261" s="7"/>
      <c r="W261" s="54"/>
      <c r="X261" s="54"/>
      <c r="Y261" s="54"/>
      <c r="Z261" s="40">
        <v>44999</v>
      </c>
    </row>
    <row r="262" spans="1:26" s="107" customFormat="1" x14ac:dyDescent="0.2">
      <c r="A262" s="104"/>
      <c r="B262" s="48"/>
      <c r="C262" s="60"/>
      <c r="D262" s="60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60"/>
      <c r="T262" s="7"/>
      <c r="U262" s="7"/>
      <c r="V262" s="7"/>
      <c r="W262" s="54"/>
      <c r="X262" s="54"/>
      <c r="Y262" s="54"/>
      <c r="Z262" s="40">
        <v>45000</v>
      </c>
    </row>
    <row r="263" spans="1:26" s="107" customFormat="1" x14ac:dyDescent="0.2">
      <c r="A263" s="104"/>
      <c r="B263" s="48"/>
      <c r="C263" s="60"/>
      <c r="D263" s="60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60"/>
      <c r="T263" s="7"/>
      <c r="U263" s="7"/>
      <c r="V263" s="7"/>
      <c r="W263" s="54"/>
      <c r="X263" s="54"/>
      <c r="Y263" s="54"/>
      <c r="Z263" s="40">
        <v>45001</v>
      </c>
    </row>
    <row r="264" spans="1:26" s="107" customFormat="1" x14ac:dyDescent="0.2">
      <c r="A264" s="104"/>
      <c r="B264" s="48"/>
      <c r="C264" s="60"/>
      <c r="D264" s="60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60"/>
      <c r="T264" s="7"/>
      <c r="U264" s="7"/>
      <c r="V264" s="7"/>
      <c r="W264" s="54"/>
      <c r="X264" s="54"/>
      <c r="Y264" s="54"/>
      <c r="Z264" s="40">
        <v>45002</v>
      </c>
    </row>
    <row r="265" spans="1:26" s="107" customFormat="1" x14ac:dyDescent="0.2">
      <c r="A265" s="104"/>
      <c r="B265" s="48"/>
      <c r="C265" s="60"/>
      <c r="D265" s="60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60"/>
      <c r="T265" s="7"/>
      <c r="U265" s="7"/>
      <c r="V265" s="7"/>
      <c r="W265" s="54"/>
      <c r="X265" s="54"/>
      <c r="Y265" s="54"/>
      <c r="Z265" s="40">
        <v>45003</v>
      </c>
    </row>
    <row r="266" spans="1:26" s="107" customFormat="1" x14ac:dyDescent="0.2">
      <c r="A266" s="104"/>
      <c r="B266" s="48"/>
      <c r="C266" s="60"/>
      <c r="D266" s="60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60"/>
      <c r="T266" s="7"/>
      <c r="U266" s="7"/>
      <c r="V266" s="7"/>
      <c r="W266" s="54"/>
      <c r="X266" s="54"/>
      <c r="Y266" s="54"/>
      <c r="Z266" s="40">
        <v>45004</v>
      </c>
    </row>
    <row r="267" spans="1:26" s="107" customFormat="1" x14ac:dyDescent="0.2">
      <c r="A267" s="104"/>
      <c r="B267" s="48"/>
      <c r="C267" s="60"/>
      <c r="D267" s="60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60"/>
      <c r="T267" s="7"/>
      <c r="U267" s="7"/>
      <c r="V267" s="7"/>
      <c r="W267" s="54"/>
      <c r="X267" s="54"/>
      <c r="Y267" s="54"/>
      <c r="Z267" s="40">
        <v>45005</v>
      </c>
    </row>
    <row r="268" spans="1:26" s="107" customFormat="1" x14ac:dyDescent="0.2">
      <c r="A268" s="104"/>
      <c r="B268" s="48"/>
      <c r="C268" s="60"/>
      <c r="D268" s="60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60"/>
      <c r="T268" s="7"/>
      <c r="U268" s="7"/>
      <c r="V268" s="7"/>
      <c r="W268" s="54"/>
      <c r="X268" s="54"/>
      <c r="Y268" s="54"/>
      <c r="Z268" s="40">
        <v>45006</v>
      </c>
    </row>
    <row r="269" spans="1:26" s="107" customFormat="1" x14ac:dyDescent="0.2">
      <c r="A269" s="104"/>
      <c r="B269" s="48"/>
      <c r="C269" s="60"/>
      <c r="D269" s="60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60"/>
      <c r="T269" s="7"/>
      <c r="U269" s="7"/>
      <c r="V269" s="7"/>
      <c r="W269" s="54"/>
      <c r="X269" s="54"/>
      <c r="Y269" s="54"/>
      <c r="Z269" s="40">
        <v>45007</v>
      </c>
    </row>
    <row r="270" spans="1:26" s="107" customFormat="1" x14ac:dyDescent="0.2">
      <c r="A270" s="104"/>
      <c r="B270" s="48"/>
      <c r="C270" s="60"/>
      <c r="D270" s="60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60"/>
      <c r="T270" s="7"/>
      <c r="U270" s="7"/>
      <c r="V270" s="7"/>
      <c r="W270" s="54"/>
      <c r="X270" s="54"/>
      <c r="Y270" s="54"/>
      <c r="Z270" s="40">
        <v>45008</v>
      </c>
    </row>
    <row r="271" spans="1:26" s="107" customFormat="1" x14ac:dyDescent="0.2">
      <c r="A271" s="104"/>
      <c r="B271" s="48"/>
      <c r="C271" s="60"/>
      <c r="D271" s="60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60"/>
      <c r="T271" s="7"/>
      <c r="U271" s="7"/>
      <c r="V271" s="7"/>
      <c r="W271" s="54"/>
      <c r="X271" s="54"/>
      <c r="Y271" s="54"/>
      <c r="Z271" s="40">
        <v>45009</v>
      </c>
    </row>
    <row r="272" spans="1:26" s="107" customFormat="1" x14ac:dyDescent="0.2">
      <c r="A272" s="104"/>
      <c r="B272" s="48"/>
      <c r="C272" s="60"/>
      <c r="D272" s="60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60"/>
      <c r="T272" s="7"/>
      <c r="U272" s="7"/>
      <c r="V272" s="7"/>
      <c r="W272" s="54"/>
      <c r="X272" s="54"/>
      <c r="Y272" s="54"/>
      <c r="Z272" s="40">
        <v>45010</v>
      </c>
    </row>
    <row r="273" spans="1:26" s="107" customFormat="1" x14ac:dyDescent="0.2">
      <c r="A273" s="104"/>
      <c r="B273" s="48"/>
      <c r="C273" s="60"/>
      <c r="D273" s="60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60"/>
      <c r="T273" s="7"/>
      <c r="U273" s="7"/>
      <c r="V273" s="7"/>
      <c r="W273" s="54"/>
      <c r="X273" s="54"/>
      <c r="Y273" s="54"/>
      <c r="Z273" s="40">
        <v>45011</v>
      </c>
    </row>
    <row r="274" spans="1:26" s="107" customFormat="1" x14ac:dyDescent="0.2">
      <c r="A274" s="104"/>
      <c r="B274" s="48"/>
      <c r="C274" s="60"/>
      <c r="D274" s="60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60"/>
      <c r="T274" s="7"/>
      <c r="U274" s="7"/>
      <c r="V274" s="7"/>
      <c r="W274" s="54"/>
      <c r="X274" s="54"/>
      <c r="Y274" s="54"/>
      <c r="Z274" s="40">
        <v>45012</v>
      </c>
    </row>
    <row r="275" spans="1:26" s="107" customFormat="1" x14ac:dyDescent="0.2">
      <c r="A275" s="104"/>
      <c r="B275" s="48"/>
      <c r="C275" s="60"/>
      <c r="D275" s="60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60"/>
      <c r="T275" s="7"/>
      <c r="U275" s="7"/>
      <c r="V275" s="7"/>
      <c r="W275" s="54"/>
      <c r="X275" s="54"/>
      <c r="Y275" s="54"/>
      <c r="Z275" s="40">
        <v>45013</v>
      </c>
    </row>
    <row r="276" spans="1:26" s="107" customFormat="1" x14ac:dyDescent="0.2">
      <c r="A276" s="104"/>
      <c r="B276" s="48"/>
      <c r="C276" s="60"/>
      <c r="D276" s="60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60"/>
      <c r="T276" s="7"/>
      <c r="U276" s="7"/>
      <c r="V276" s="7"/>
      <c r="W276" s="54"/>
      <c r="X276" s="54"/>
      <c r="Y276" s="54"/>
      <c r="Z276" s="40">
        <v>45014</v>
      </c>
    </row>
    <row r="277" spans="1:26" s="107" customFormat="1" x14ac:dyDescent="0.2">
      <c r="A277" s="104"/>
      <c r="B277" s="48"/>
      <c r="C277" s="60"/>
      <c r="D277" s="60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60"/>
      <c r="T277" s="7"/>
      <c r="U277" s="7"/>
      <c r="V277" s="7"/>
      <c r="W277" s="54"/>
      <c r="X277" s="54"/>
      <c r="Y277" s="54"/>
      <c r="Z277" s="40">
        <v>45015</v>
      </c>
    </row>
    <row r="278" spans="1:26" s="107" customFormat="1" x14ac:dyDescent="0.2">
      <c r="A278" s="104"/>
      <c r="B278" s="48"/>
      <c r="C278" s="60"/>
      <c r="D278" s="60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60"/>
      <c r="T278" s="7"/>
      <c r="U278" s="7"/>
      <c r="V278" s="7"/>
      <c r="W278" s="54"/>
      <c r="X278" s="54"/>
      <c r="Y278" s="54"/>
      <c r="Z278" s="40">
        <v>45016</v>
      </c>
    </row>
    <row r="279" spans="1:26" s="107" customFormat="1" x14ac:dyDescent="0.2">
      <c r="A279" s="97"/>
      <c r="B279" s="48"/>
      <c r="C279" s="60"/>
      <c r="D279" s="60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60"/>
      <c r="T279" s="7"/>
      <c r="U279" s="7"/>
      <c r="V279" s="7"/>
      <c r="W279" s="54"/>
      <c r="X279" s="54"/>
      <c r="Y279" s="54"/>
      <c r="Z279" s="40">
        <v>45017</v>
      </c>
    </row>
    <row r="280" spans="1:26" s="107" customFormat="1" x14ac:dyDescent="0.2">
      <c r="A280" s="97"/>
      <c r="B280" s="48"/>
      <c r="C280" s="60"/>
      <c r="D280" s="60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60"/>
      <c r="T280" s="7"/>
      <c r="U280" s="7"/>
      <c r="V280" s="7"/>
      <c r="W280" s="54"/>
      <c r="X280" s="54"/>
      <c r="Y280" s="54"/>
      <c r="Z280" s="40">
        <v>45018</v>
      </c>
    </row>
    <row r="281" spans="1:26" s="107" customFormat="1" x14ac:dyDescent="0.2">
      <c r="A281" s="48"/>
      <c r="B281" s="48"/>
      <c r="C281" s="60"/>
      <c r="D281" s="60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60"/>
      <c r="T281" s="7"/>
      <c r="U281" s="7"/>
      <c r="V281" s="7"/>
      <c r="W281" s="54"/>
      <c r="X281" s="54"/>
      <c r="Y281" s="54"/>
      <c r="Z281" s="40">
        <v>45019</v>
      </c>
    </row>
    <row r="282" spans="1:26" s="107" customFormat="1" x14ac:dyDescent="0.2">
      <c r="A282" s="48"/>
      <c r="B282" s="48"/>
      <c r="C282" s="60"/>
      <c r="D282" s="60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60"/>
      <c r="T282" s="7"/>
      <c r="U282" s="7"/>
      <c r="V282" s="7"/>
      <c r="W282" s="54"/>
      <c r="X282" s="54"/>
      <c r="Y282" s="54"/>
      <c r="Z282" s="40">
        <v>45020</v>
      </c>
    </row>
    <row r="283" spans="1:26" s="107" customFormat="1" x14ac:dyDescent="0.2">
      <c r="A283" s="48"/>
      <c r="B283" s="48"/>
      <c r="C283" s="60"/>
      <c r="D283" s="60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60"/>
      <c r="T283" s="7"/>
      <c r="U283" s="7"/>
      <c r="V283" s="7"/>
      <c r="W283" s="54"/>
      <c r="X283" s="54"/>
      <c r="Y283" s="54"/>
      <c r="Z283" s="40">
        <v>45021</v>
      </c>
    </row>
    <row r="284" spans="1:26" s="107" customFormat="1" x14ac:dyDescent="0.2">
      <c r="A284" s="48"/>
      <c r="B284" s="48"/>
      <c r="C284" s="60"/>
      <c r="D284" s="60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60"/>
      <c r="T284" s="7"/>
      <c r="U284" s="7"/>
      <c r="V284" s="7"/>
      <c r="W284" s="54"/>
      <c r="X284" s="54"/>
      <c r="Y284" s="54"/>
      <c r="Z284" s="40">
        <v>45022</v>
      </c>
    </row>
    <row r="285" spans="1:26" s="107" customFormat="1" x14ac:dyDescent="0.2">
      <c r="A285" s="48"/>
      <c r="B285" s="48"/>
      <c r="C285" s="60"/>
      <c r="D285" s="60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60"/>
      <c r="T285" s="7"/>
      <c r="U285" s="7"/>
      <c r="V285" s="7"/>
      <c r="W285" s="54"/>
      <c r="X285" s="54"/>
      <c r="Y285" s="54"/>
      <c r="Z285" s="40">
        <v>45023</v>
      </c>
    </row>
    <row r="286" spans="1:26" s="107" customFormat="1" x14ac:dyDescent="0.2">
      <c r="A286" s="48"/>
      <c r="B286" s="48"/>
      <c r="C286" s="60"/>
      <c r="D286" s="60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60"/>
      <c r="T286" s="7"/>
      <c r="U286" s="7"/>
      <c r="V286" s="7"/>
      <c r="W286" s="54"/>
      <c r="X286" s="54"/>
      <c r="Y286" s="54"/>
      <c r="Z286" s="40">
        <v>45024</v>
      </c>
    </row>
    <row r="287" spans="1:26" s="107" customFormat="1" x14ac:dyDescent="0.2">
      <c r="A287" s="48"/>
      <c r="B287" s="48"/>
      <c r="C287" s="60"/>
      <c r="D287" s="60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60"/>
      <c r="T287" s="7"/>
      <c r="U287" s="7"/>
      <c r="V287" s="7"/>
      <c r="W287" s="54"/>
      <c r="X287" s="54"/>
      <c r="Y287" s="54"/>
      <c r="Z287" s="40">
        <v>45025</v>
      </c>
    </row>
    <row r="288" spans="1:26" s="107" customFormat="1" x14ac:dyDescent="0.2">
      <c r="A288" s="48"/>
      <c r="B288" s="48"/>
      <c r="C288" s="60"/>
      <c r="D288" s="60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60"/>
      <c r="T288" s="7"/>
      <c r="U288" s="7"/>
      <c r="V288" s="7"/>
      <c r="W288" s="54"/>
      <c r="X288" s="54"/>
      <c r="Y288" s="54"/>
      <c r="Z288" s="40">
        <v>45026</v>
      </c>
    </row>
    <row r="289" spans="1:26" s="107" customFormat="1" x14ac:dyDescent="0.2">
      <c r="A289" s="48"/>
      <c r="B289" s="48"/>
      <c r="C289" s="60"/>
      <c r="D289" s="60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60"/>
      <c r="T289" s="7"/>
      <c r="U289" s="7"/>
      <c r="V289" s="7"/>
      <c r="W289" s="54"/>
      <c r="X289" s="54"/>
      <c r="Y289" s="54"/>
      <c r="Z289" s="40">
        <v>45027</v>
      </c>
    </row>
    <row r="290" spans="1:26" s="107" customFormat="1" x14ac:dyDescent="0.2">
      <c r="A290" s="48"/>
      <c r="B290" s="48"/>
      <c r="C290" s="60"/>
      <c r="D290" s="60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60"/>
      <c r="T290" s="7"/>
      <c r="U290" s="7"/>
      <c r="V290" s="7"/>
      <c r="W290" s="54"/>
      <c r="X290" s="54"/>
      <c r="Y290" s="54"/>
      <c r="Z290" s="40">
        <v>45028</v>
      </c>
    </row>
    <row r="291" spans="1:26" s="107" customFormat="1" x14ac:dyDescent="0.2">
      <c r="A291" s="48"/>
      <c r="B291" s="48"/>
      <c r="C291" s="60"/>
      <c r="D291" s="60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60"/>
      <c r="T291" s="7"/>
      <c r="U291" s="7"/>
      <c r="V291" s="7"/>
      <c r="W291" s="54"/>
      <c r="X291" s="54"/>
      <c r="Y291" s="54"/>
      <c r="Z291" s="40">
        <v>45029</v>
      </c>
    </row>
    <row r="292" spans="1:26" s="107" customFormat="1" x14ac:dyDescent="0.2">
      <c r="A292" s="48"/>
      <c r="B292" s="48"/>
      <c r="C292" s="60"/>
      <c r="D292" s="60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60"/>
      <c r="T292" s="7"/>
      <c r="U292" s="7"/>
      <c r="V292" s="7"/>
      <c r="W292" s="54"/>
      <c r="X292" s="54"/>
      <c r="Y292" s="54"/>
      <c r="Z292" s="40">
        <v>45030</v>
      </c>
    </row>
    <row r="293" spans="1:26" s="107" customFormat="1" x14ac:dyDescent="0.2">
      <c r="A293" s="48"/>
      <c r="B293" s="48"/>
      <c r="C293" s="60"/>
      <c r="D293" s="60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60"/>
      <c r="T293" s="7"/>
      <c r="U293" s="7"/>
      <c r="V293" s="7"/>
      <c r="W293" s="54"/>
      <c r="X293" s="54"/>
      <c r="Y293" s="54"/>
      <c r="Z293" s="40">
        <v>45031</v>
      </c>
    </row>
    <row r="294" spans="1:26" s="107" customFormat="1" x14ac:dyDescent="0.2">
      <c r="A294" s="48"/>
      <c r="B294" s="48"/>
      <c r="C294" s="60"/>
      <c r="D294" s="60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60"/>
      <c r="T294" s="7"/>
      <c r="U294" s="7"/>
      <c r="V294" s="7"/>
      <c r="W294" s="54"/>
      <c r="X294" s="54"/>
      <c r="Y294" s="54"/>
      <c r="Z294" s="40">
        <v>45032</v>
      </c>
    </row>
    <row r="295" spans="1:26" s="107" customFormat="1" x14ac:dyDescent="0.2">
      <c r="A295" s="48"/>
      <c r="B295" s="48"/>
      <c r="C295" s="60"/>
      <c r="D295" s="60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60"/>
      <c r="T295" s="7"/>
      <c r="U295" s="7"/>
      <c r="V295" s="7"/>
      <c r="W295" s="54"/>
      <c r="X295" s="54"/>
      <c r="Y295" s="54"/>
      <c r="Z295" s="40">
        <v>45033</v>
      </c>
    </row>
    <row r="296" spans="1:26" s="107" customFormat="1" x14ac:dyDescent="0.2">
      <c r="A296" s="48"/>
      <c r="B296" s="48"/>
      <c r="C296" s="60"/>
      <c r="D296" s="60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60"/>
      <c r="T296" s="7"/>
      <c r="U296" s="7"/>
      <c r="V296" s="7"/>
      <c r="W296" s="54"/>
      <c r="X296" s="54"/>
      <c r="Y296" s="54"/>
      <c r="Z296" s="40">
        <v>45034</v>
      </c>
    </row>
    <row r="297" spans="1:26" s="107" customFormat="1" x14ac:dyDescent="0.2">
      <c r="A297" s="48"/>
      <c r="B297" s="48"/>
      <c r="C297" s="60"/>
      <c r="D297" s="6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60"/>
      <c r="T297" s="7"/>
      <c r="U297" s="7"/>
      <c r="V297" s="7"/>
      <c r="W297" s="54"/>
      <c r="X297" s="54"/>
      <c r="Y297" s="54"/>
      <c r="Z297" s="40">
        <v>45035</v>
      </c>
    </row>
    <row r="298" spans="1:26" s="107" customFormat="1" x14ac:dyDescent="0.2">
      <c r="A298" s="48"/>
      <c r="B298" s="48"/>
      <c r="C298" s="60"/>
      <c r="D298" s="60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60"/>
      <c r="T298" s="7"/>
      <c r="U298" s="7"/>
      <c r="V298" s="7"/>
      <c r="W298" s="54"/>
      <c r="X298" s="54"/>
      <c r="Y298" s="54"/>
      <c r="Z298" s="40">
        <v>45036</v>
      </c>
    </row>
    <row r="299" spans="1:26" s="107" customFormat="1" x14ac:dyDescent="0.2">
      <c r="A299" s="48"/>
      <c r="B299" s="48"/>
      <c r="C299" s="60"/>
      <c r="D299" s="60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60"/>
      <c r="T299" s="7"/>
      <c r="U299" s="7"/>
      <c r="V299" s="7"/>
      <c r="W299" s="54"/>
      <c r="X299" s="54"/>
      <c r="Y299" s="54"/>
      <c r="Z299" s="40">
        <v>45037</v>
      </c>
    </row>
    <row r="300" spans="1:26" s="107" customFormat="1" x14ac:dyDescent="0.2">
      <c r="A300" s="48"/>
      <c r="B300" s="48"/>
      <c r="C300" s="60"/>
      <c r="D300" s="60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60"/>
      <c r="T300" s="7"/>
      <c r="U300" s="7"/>
      <c r="V300" s="7"/>
      <c r="W300" s="54"/>
      <c r="X300" s="54"/>
      <c r="Y300" s="54"/>
      <c r="Z300" s="40">
        <v>45038</v>
      </c>
    </row>
    <row r="301" spans="1:26" s="107" customFormat="1" x14ac:dyDescent="0.2">
      <c r="A301" s="48"/>
      <c r="B301" s="48"/>
      <c r="C301" s="60"/>
      <c r="D301" s="60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60"/>
      <c r="T301" s="7"/>
      <c r="U301" s="7"/>
      <c r="V301" s="7"/>
      <c r="W301" s="54"/>
      <c r="X301" s="54"/>
      <c r="Y301" s="54"/>
      <c r="Z301" s="40">
        <v>45039</v>
      </c>
    </row>
    <row r="302" spans="1:26" s="107" customFormat="1" x14ac:dyDescent="0.2">
      <c r="A302" s="48"/>
      <c r="B302" s="48"/>
      <c r="C302" s="60"/>
      <c r="D302" s="60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60"/>
      <c r="T302" s="7"/>
      <c r="U302" s="7"/>
      <c r="V302" s="7"/>
      <c r="W302" s="54"/>
      <c r="X302" s="54"/>
      <c r="Y302" s="54"/>
      <c r="Z302" s="40">
        <v>45040</v>
      </c>
    </row>
    <row r="303" spans="1:26" s="107" customFormat="1" x14ac:dyDescent="0.2">
      <c r="A303" s="48"/>
      <c r="B303" s="48"/>
      <c r="C303" s="60"/>
      <c r="D303" s="60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60"/>
      <c r="T303" s="7"/>
      <c r="U303" s="7"/>
      <c r="V303" s="7"/>
      <c r="W303" s="54"/>
      <c r="X303" s="54"/>
      <c r="Y303" s="54"/>
      <c r="Z303" s="40">
        <v>45041</v>
      </c>
    </row>
    <row r="304" spans="1:26" s="107" customFormat="1" x14ac:dyDescent="0.2">
      <c r="A304" s="48"/>
      <c r="B304" s="48"/>
      <c r="C304" s="60"/>
      <c r="D304" s="60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60"/>
      <c r="T304" s="7"/>
      <c r="U304" s="7"/>
      <c r="V304" s="7"/>
      <c r="W304" s="54"/>
      <c r="X304" s="54"/>
      <c r="Y304" s="54"/>
      <c r="Z304" s="40">
        <v>45042</v>
      </c>
    </row>
    <row r="305" spans="1:26" s="107" customFormat="1" x14ac:dyDescent="0.2">
      <c r="A305" s="48"/>
      <c r="B305" s="48"/>
      <c r="C305" s="60"/>
      <c r="D305" s="60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60"/>
      <c r="T305" s="7"/>
      <c r="U305" s="7"/>
      <c r="V305" s="7"/>
      <c r="W305" s="54"/>
      <c r="X305" s="54"/>
      <c r="Y305" s="54"/>
      <c r="Z305" s="40">
        <v>45043</v>
      </c>
    </row>
    <row r="306" spans="1:26" s="107" customFormat="1" x14ac:dyDescent="0.2">
      <c r="A306" s="48"/>
      <c r="B306" s="48"/>
      <c r="C306" s="60"/>
      <c r="D306" s="60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60"/>
      <c r="T306" s="7"/>
      <c r="U306" s="7"/>
      <c r="V306" s="7"/>
      <c r="W306" s="54"/>
      <c r="X306" s="54"/>
      <c r="Y306" s="54"/>
      <c r="Z306" s="40">
        <v>45044</v>
      </c>
    </row>
    <row r="307" spans="1:26" s="107" customFormat="1" x14ac:dyDescent="0.2">
      <c r="A307" s="48"/>
      <c r="B307" s="48"/>
      <c r="C307" s="60"/>
      <c r="D307" s="60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60"/>
      <c r="T307" s="7"/>
      <c r="U307" s="7"/>
      <c r="V307" s="7"/>
      <c r="W307" s="54"/>
      <c r="X307" s="54"/>
      <c r="Y307" s="54"/>
      <c r="Z307" s="40">
        <v>45045</v>
      </c>
    </row>
    <row r="308" spans="1:26" s="107" customFormat="1" x14ac:dyDescent="0.2">
      <c r="A308" s="48"/>
      <c r="B308" s="48"/>
      <c r="C308" s="60"/>
      <c r="D308" s="60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60"/>
      <c r="T308" s="7"/>
      <c r="U308" s="7"/>
      <c r="V308" s="7"/>
      <c r="W308" s="54"/>
      <c r="X308" s="54"/>
      <c r="Y308" s="54"/>
      <c r="Z308" s="40">
        <v>45046</v>
      </c>
    </row>
    <row r="309" spans="1:26" s="107" customFormat="1" x14ac:dyDescent="0.2">
      <c r="A309" s="48"/>
      <c r="B309" s="48"/>
      <c r="C309" s="60"/>
      <c r="D309" s="60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60"/>
      <c r="T309" s="7"/>
      <c r="U309" s="7"/>
      <c r="V309" s="7"/>
      <c r="W309" s="54"/>
      <c r="X309" s="54"/>
      <c r="Y309" s="54"/>
      <c r="Z309" s="40">
        <v>45047</v>
      </c>
    </row>
    <row r="310" spans="1:26" s="107" customFormat="1" x14ac:dyDescent="0.2">
      <c r="A310" s="48"/>
      <c r="B310" s="48"/>
      <c r="C310" s="60"/>
      <c r="D310" s="60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60"/>
      <c r="T310" s="7"/>
      <c r="U310" s="7"/>
      <c r="V310" s="7"/>
      <c r="W310" s="54"/>
      <c r="X310" s="54"/>
      <c r="Y310" s="54"/>
      <c r="Z310" s="40">
        <v>45048</v>
      </c>
    </row>
    <row r="311" spans="1:26" s="107" customFormat="1" x14ac:dyDescent="0.2">
      <c r="A311" s="48"/>
      <c r="B311" s="48"/>
      <c r="C311" s="60"/>
      <c r="D311" s="60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60"/>
      <c r="T311" s="7"/>
      <c r="U311" s="7"/>
      <c r="V311" s="7"/>
      <c r="W311" s="54"/>
      <c r="X311" s="54"/>
      <c r="Y311" s="54"/>
      <c r="Z311" s="40">
        <v>45049</v>
      </c>
    </row>
    <row r="312" spans="1:26" s="107" customFormat="1" x14ac:dyDescent="0.2">
      <c r="A312" s="48"/>
      <c r="B312" s="48"/>
      <c r="C312" s="60"/>
      <c r="D312" s="60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60"/>
      <c r="T312" s="7"/>
      <c r="U312" s="7"/>
      <c r="V312" s="7"/>
      <c r="W312" s="54"/>
      <c r="X312" s="54"/>
      <c r="Y312" s="54"/>
      <c r="Z312" s="40">
        <v>45050</v>
      </c>
    </row>
    <row r="313" spans="1:26" s="107" customFormat="1" x14ac:dyDescent="0.2">
      <c r="A313" s="48"/>
      <c r="B313" s="48"/>
      <c r="C313" s="60"/>
      <c r="D313" s="60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60"/>
      <c r="T313" s="7"/>
      <c r="U313" s="7"/>
      <c r="V313" s="7"/>
      <c r="W313" s="54"/>
      <c r="X313" s="54"/>
      <c r="Y313" s="54"/>
      <c r="Z313" s="40">
        <v>45051</v>
      </c>
    </row>
    <row r="314" spans="1:26" s="107" customFormat="1" x14ac:dyDescent="0.2">
      <c r="A314" s="48"/>
      <c r="B314" s="48"/>
      <c r="C314" s="60"/>
      <c r="D314" s="60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60"/>
      <c r="T314" s="7"/>
      <c r="U314" s="7"/>
      <c r="V314" s="7"/>
      <c r="W314" s="54"/>
      <c r="X314" s="54"/>
      <c r="Y314" s="54"/>
      <c r="Z314" s="40">
        <v>45052</v>
      </c>
    </row>
    <row r="315" spans="1:26" s="107" customFormat="1" x14ac:dyDescent="0.2">
      <c r="A315" s="48"/>
      <c r="B315" s="48"/>
      <c r="C315" s="60"/>
      <c r="D315" s="60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60"/>
      <c r="T315" s="7"/>
      <c r="U315" s="7"/>
      <c r="V315" s="7"/>
      <c r="W315" s="54"/>
      <c r="X315" s="54"/>
      <c r="Y315" s="54"/>
      <c r="Z315" s="40">
        <v>45053</v>
      </c>
    </row>
    <row r="316" spans="1:26" s="107" customFormat="1" x14ac:dyDescent="0.2">
      <c r="A316" s="48"/>
      <c r="B316" s="48"/>
      <c r="C316" s="60"/>
      <c r="D316" s="60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60"/>
      <c r="T316" s="7"/>
      <c r="U316" s="7"/>
      <c r="V316" s="7"/>
      <c r="W316" s="54"/>
      <c r="X316" s="54"/>
      <c r="Y316" s="54"/>
      <c r="Z316" s="40">
        <v>45054</v>
      </c>
    </row>
    <row r="317" spans="1:26" s="107" customFormat="1" x14ac:dyDescent="0.2">
      <c r="A317" s="48"/>
      <c r="B317" s="48"/>
      <c r="C317" s="60"/>
      <c r="D317" s="60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60"/>
      <c r="T317" s="7"/>
      <c r="U317" s="7"/>
      <c r="V317" s="7"/>
      <c r="W317" s="54"/>
      <c r="X317" s="54"/>
      <c r="Y317" s="54"/>
      <c r="Z317" s="40">
        <v>45055</v>
      </c>
    </row>
    <row r="318" spans="1:26" s="107" customFormat="1" x14ac:dyDescent="0.2">
      <c r="A318" s="48"/>
      <c r="B318" s="48"/>
      <c r="C318" s="60"/>
      <c r="D318" s="60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60"/>
      <c r="T318" s="7"/>
      <c r="U318" s="7"/>
      <c r="V318" s="7"/>
      <c r="W318" s="54"/>
      <c r="X318" s="54"/>
      <c r="Y318" s="54"/>
      <c r="Z318" s="40">
        <v>45056</v>
      </c>
    </row>
    <row r="319" spans="1:26" s="107" customFormat="1" x14ac:dyDescent="0.2">
      <c r="A319" s="48"/>
      <c r="B319" s="48"/>
      <c r="C319" s="60"/>
      <c r="D319" s="60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60"/>
      <c r="T319" s="7"/>
      <c r="U319" s="7"/>
      <c r="V319" s="7"/>
      <c r="W319" s="54"/>
      <c r="X319" s="54"/>
      <c r="Y319" s="54"/>
      <c r="Z319" s="40">
        <v>45057</v>
      </c>
    </row>
    <row r="320" spans="1:26" s="107" customFormat="1" x14ac:dyDescent="0.2">
      <c r="A320" s="48"/>
      <c r="B320" s="48"/>
      <c r="C320" s="60"/>
      <c r="D320" s="60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60"/>
      <c r="T320" s="7"/>
      <c r="U320" s="7"/>
      <c r="V320" s="7"/>
      <c r="W320" s="54"/>
      <c r="X320" s="54"/>
      <c r="Y320" s="54"/>
      <c r="Z320" s="40">
        <v>45058</v>
      </c>
    </row>
    <row r="321" spans="1:26" s="107" customFormat="1" x14ac:dyDescent="0.2">
      <c r="A321" s="48"/>
      <c r="B321" s="48"/>
      <c r="C321" s="60"/>
      <c r="D321" s="60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60"/>
      <c r="T321" s="7"/>
      <c r="U321" s="7"/>
      <c r="V321" s="7"/>
      <c r="W321" s="54"/>
      <c r="X321" s="54"/>
      <c r="Y321" s="54"/>
      <c r="Z321" s="40">
        <v>45059</v>
      </c>
    </row>
    <row r="322" spans="1:26" s="107" customFormat="1" x14ac:dyDescent="0.2">
      <c r="A322" s="48"/>
      <c r="B322" s="48"/>
      <c r="C322" s="60"/>
      <c r="D322" s="60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60"/>
      <c r="T322" s="7"/>
      <c r="U322" s="7"/>
      <c r="V322" s="7"/>
      <c r="W322" s="54"/>
      <c r="X322" s="54"/>
      <c r="Y322" s="54"/>
      <c r="Z322" s="40">
        <v>45060</v>
      </c>
    </row>
    <row r="323" spans="1:26" s="107" customFormat="1" x14ac:dyDescent="0.2">
      <c r="A323" s="48"/>
      <c r="B323" s="48"/>
      <c r="C323" s="60"/>
      <c r="D323" s="60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60"/>
      <c r="T323" s="7"/>
      <c r="U323" s="7"/>
      <c r="V323" s="7"/>
      <c r="W323" s="54"/>
      <c r="X323" s="54"/>
      <c r="Y323" s="54"/>
      <c r="Z323" s="40">
        <v>45061</v>
      </c>
    </row>
    <row r="324" spans="1:26" s="107" customFormat="1" x14ac:dyDescent="0.2">
      <c r="A324" s="48"/>
      <c r="B324" s="48"/>
      <c r="C324" s="60"/>
      <c r="D324" s="60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60"/>
      <c r="T324" s="7"/>
      <c r="U324" s="7"/>
      <c r="V324" s="7"/>
      <c r="W324" s="54"/>
      <c r="X324" s="54"/>
      <c r="Y324" s="54"/>
      <c r="Z324" s="40">
        <v>45062</v>
      </c>
    </row>
    <row r="325" spans="1:26" s="107" customFormat="1" x14ac:dyDescent="0.2">
      <c r="A325" s="48"/>
      <c r="B325" s="48"/>
      <c r="C325" s="60"/>
      <c r="D325" s="60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60"/>
      <c r="T325" s="7"/>
      <c r="U325" s="7"/>
      <c r="V325" s="7"/>
      <c r="W325" s="54"/>
      <c r="X325" s="54"/>
      <c r="Y325" s="54"/>
      <c r="Z325" s="40">
        <v>45063</v>
      </c>
    </row>
    <row r="326" spans="1:26" s="107" customFormat="1" x14ac:dyDescent="0.2">
      <c r="A326" s="48"/>
      <c r="B326" s="48"/>
      <c r="C326" s="60"/>
      <c r="D326" s="60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60"/>
      <c r="T326" s="7"/>
      <c r="U326" s="7"/>
      <c r="V326" s="7"/>
      <c r="W326" s="54"/>
      <c r="X326" s="54"/>
      <c r="Y326" s="54"/>
      <c r="Z326" s="40">
        <v>45064</v>
      </c>
    </row>
    <row r="327" spans="1:26" s="107" customFormat="1" x14ac:dyDescent="0.2">
      <c r="A327" s="48"/>
      <c r="B327" s="48"/>
      <c r="C327" s="60"/>
      <c r="D327" s="60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60"/>
      <c r="T327" s="7"/>
      <c r="U327" s="7"/>
      <c r="V327" s="7"/>
      <c r="W327" s="54"/>
      <c r="X327" s="54"/>
      <c r="Y327" s="54"/>
      <c r="Z327" s="40">
        <v>45065</v>
      </c>
    </row>
    <row r="328" spans="1:26" s="107" customFormat="1" x14ac:dyDescent="0.2">
      <c r="A328" s="48"/>
      <c r="B328" s="48"/>
      <c r="C328" s="60"/>
      <c r="D328" s="60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60"/>
      <c r="T328" s="7"/>
      <c r="U328" s="7"/>
      <c r="V328" s="7"/>
      <c r="W328" s="54"/>
      <c r="X328" s="54"/>
      <c r="Y328" s="54"/>
      <c r="Z328" s="40">
        <v>45066</v>
      </c>
    </row>
    <row r="329" spans="1:26" s="107" customFormat="1" x14ac:dyDescent="0.2">
      <c r="A329" s="48"/>
      <c r="B329" s="48"/>
      <c r="C329" s="60"/>
      <c r="D329" s="60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60"/>
      <c r="T329" s="7"/>
      <c r="U329" s="7"/>
      <c r="V329" s="7"/>
      <c r="W329" s="54"/>
      <c r="X329" s="54"/>
      <c r="Y329" s="54"/>
      <c r="Z329" s="40">
        <v>45067</v>
      </c>
    </row>
    <row r="330" spans="1:26" s="107" customFormat="1" x14ac:dyDescent="0.2">
      <c r="A330" s="48"/>
      <c r="B330" s="48"/>
      <c r="C330" s="60"/>
      <c r="D330" s="60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60"/>
      <c r="T330" s="7"/>
      <c r="U330" s="7"/>
      <c r="V330" s="7"/>
      <c r="W330" s="54"/>
      <c r="X330" s="54"/>
      <c r="Y330" s="54"/>
      <c r="Z330" s="40">
        <v>45068</v>
      </c>
    </row>
    <row r="331" spans="1:26" s="107" customFormat="1" x14ac:dyDescent="0.2">
      <c r="A331" s="48"/>
      <c r="B331" s="48"/>
      <c r="C331" s="60"/>
      <c r="D331" s="60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60"/>
      <c r="T331" s="7"/>
      <c r="U331" s="7"/>
      <c r="V331" s="7"/>
      <c r="W331" s="54"/>
      <c r="X331" s="54"/>
      <c r="Y331" s="54"/>
      <c r="Z331" s="40">
        <v>45069</v>
      </c>
    </row>
    <row r="332" spans="1:26" x14ac:dyDescent="0.2">
      <c r="W332" s="54"/>
      <c r="X332" s="54"/>
      <c r="Y332" s="54"/>
      <c r="Z332" s="40">
        <v>45070</v>
      </c>
    </row>
    <row r="333" spans="1:26" s="107" customFormat="1" x14ac:dyDescent="0.2">
      <c r="A333" s="48"/>
      <c r="B333" s="48"/>
      <c r="C333" s="60"/>
      <c r="D333" s="60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60"/>
      <c r="T333" s="7"/>
      <c r="U333" s="7"/>
      <c r="V333" s="7"/>
      <c r="W333" s="54"/>
      <c r="X333" s="54"/>
      <c r="Y333" s="54"/>
      <c r="Z333" s="40">
        <v>45071</v>
      </c>
    </row>
    <row r="334" spans="1:26" s="107" customFormat="1" x14ac:dyDescent="0.2">
      <c r="A334" s="48"/>
      <c r="B334" s="48"/>
      <c r="C334" s="60"/>
      <c r="D334" s="60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60"/>
      <c r="T334" s="7"/>
      <c r="U334" s="7"/>
      <c r="V334" s="7"/>
      <c r="W334" s="54"/>
      <c r="X334" s="54"/>
      <c r="Y334" s="54"/>
      <c r="Z334" s="40">
        <v>45072</v>
      </c>
    </row>
    <row r="335" spans="1:26" s="107" customFormat="1" x14ac:dyDescent="0.2">
      <c r="A335" s="48"/>
      <c r="B335" s="48"/>
      <c r="C335" s="60"/>
      <c r="D335" s="60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60"/>
      <c r="T335" s="7"/>
      <c r="U335" s="7"/>
      <c r="V335" s="7"/>
      <c r="W335" s="54"/>
      <c r="X335" s="54"/>
      <c r="Y335" s="54"/>
      <c r="Z335" s="40">
        <v>45073</v>
      </c>
    </row>
    <row r="336" spans="1:26" s="107" customFormat="1" x14ac:dyDescent="0.2">
      <c r="A336" s="48"/>
      <c r="B336" s="48"/>
      <c r="C336" s="60"/>
      <c r="D336" s="60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60"/>
      <c r="T336" s="7"/>
      <c r="U336" s="7"/>
      <c r="V336" s="7"/>
      <c r="W336" s="54"/>
      <c r="X336" s="54"/>
      <c r="Y336" s="54"/>
      <c r="Z336" s="40">
        <v>45074</v>
      </c>
    </row>
    <row r="337" spans="1:26" s="107" customFormat="1" x14ac:dyDescent="0.2">
      <c r="A337" s="48"/>
      <c r="B337" s="48"/>
      <c r="C337" s="60"/>
      <c r="D337" s="60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60"/>
      <c r="T337" s="7"/>
      <c r="U337" s="7"/>
      <c r="V337" s="7"/>
      <c r="W337" s="54"/>
      <c r="X337" s="54"/>
      <c r="Y337" s="54"/>
      <c r="Z337" s="40">
        <v>45075</v>
      </c>
    </row>
    <row r="338" spans="1:26" s="107" customFormat="1" x14ac:dyDescent="0.2">
      <c r="A338" s="48"/>
      <c r="B338" s="48"/>
      <c r="C338" s="60"/>
      <c r="D338" s="60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60"/>
      <c r="T338" s="7"/>
      <c r="U338" s="7"/>
      <c r="V338" s="7"/>
      <c r="W338" s="54"/>
      <c r="X338" s="54"/>
      <c r="Y338" s="54"/>
      <c r="Z338" s="40">
        <v>45076</v>
      </c>
    </row>
    <row r="339" spans="1:26" s="107" customFormat="1" x14ac:dyDescent="0.2">
      <c r="A339" s="48"/>
      <c r="B339" s="48"/>
      <c r="C339" s="60"/>
      <c r="D339" s="60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60"/>
      <c r="T339" s="7"/>
      <c r="U339" s="7"/>
      <c r="V339" s="7"/>
      <c r="W339" s="54"/>
      <c r="X339" s="54"/>
      <c r="Y339" s="54"/>
      <c r="Z339" s="40">
        <v>45077</v>
      </c>
    </row>
    <row r="340" spans="1:26" s="107" customFormat="1" x14ac:dyDescent="0.2">
      <c r="A340" s="48"/>
      <c r="B340" s="48"/>
      <c r="C340" s="60"/>
      <c r="D340" s="60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60"/>
      <c r="T340" s="7"/>
      <c r="U340" s="7"/>
      <c r="V340" s="7"/>
      <c r="W340" s="54"/>
      <c r="X340" s="54"/>
      <c r="Y340" s="54"/>
      <c r="Z340" s="40">
        <v>45078</v>
      </c>
    </row>
    <row r="341" spans="1:26" s="107" customFormat="1" x14ac:dyDescent="0.2">
      <c r="A341" s="48"/>
      <c r="B341" s="48"/>
      <c r="C341" s="60"/>
      <c r="D341" s="60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60"/>
      <c r="T341" s="7"/>
      <c r="U341" s="7"/>
      <c r="V341" s="7"/>
      <c r="W341" s="54"/>
      <c r="X341" s="54"/>
      <c r="Y341" s="54"/>
      <c r="Z341" s="40">
        <v>45079</v>
      </c>
    </row>
    <row r="342" spans="1:26" s="107" customFormat="1" x14ac:dyDescent="0.2">
      <c r="A342" s="48"/>
      <c r="B342" s="48"/>
      <c r="C342" s="60"/>
      <c r="D342" s="60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60"/>
      <c r="T342" s="7"/>
      <c r="U342" s="7"/>
      <c r="V342" s="7"/>
      <c r="W342" s="54"/>
      <c r="X342" s="54"/>
      <c r="Y342" s="54"/>
      <c r="Z342" s="40">
        <v>45080</v>
      </c>
    </row>
    <row r="343" spans="1:26" s="107" customFormat="1" x14ac:dyDescent="0.2">
      <c r="A343" s="48"/>
      <c r="B343" s="48"/>
      <c r="C343" s="60"/>
      <c r="D343" s="60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60"/>
      <c r="T343" s="7"/>
      <c r="U343" s="7"/>
      <c r="V343" s="7"/>
      <c r="W343" s="54"/>
      <c r="X343" s="54"/>
      <c r="Y343" s="54"/>
      <c r="Z343" s="40">
        <v>45081</v>
      </c>
    </row>
    <row r="344" spans="1:26" s="107" customFormat="1" x14ac:dyDescent="0.2">
      <c r="A344" s="48"/>
      <c r="B344" s="48"/>
      <c r="C344" s="60"/>
      <c r="D344" s="60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60"/>
      <c r="T344" s="7"/>
      <c r="U344" s="7"/>
      <c r="V344" s="7"/>
      <c r="W344" s="54"/>
      <c r="X344" s="54"/>
      <c r="Y344" s="54"/>
      <c r="Z344" s="40">
        <v>45082</v>
      </c>
    </row>
    <row r="345" spans="1:26" s="107" customFormat="1" x14ac:dyDescent="0.2">
      <c r="A345" s="48"/>
      <c r="B345" s="48"/>
      <c r="C345" s="60"/>
      <c r="D345" s="60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60"/>
      <c r="T345" s="7"/>
      <c r="U345" s="7"/>
      <c r="V345" s="7"/>
      <c r="W345" s="54"/>
      <c r="X345" s="54"/>
      <c r="Y345" s="54"/>
      <c r="Z345" s="40">
        <v>45083</v>
      </c>
    </row>
    <row r="346" spans="1:26" s="107" customFormat="1" x14ac:dyDescent="0.2">
      <c r="A346" s="48"/>
      <c r="B346" s="48"/>
      <c r="C346" s="60"/>
      <c r="D346" s="60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60"/>
      <c r="T346" s="7"/>
      <c r="U346" s="7"/>
      <c r="V346" s="7"/>
      <c r="W346" s="54"/>
      <c r="X346" s="54"/>
      <c r="Y346" s="54"/>
      <c r="Z346" s="40">
        <v>45084</v>
      </c>
    </row>
    <row r="347" spans="1:26" s="107" customFormat="1" x14ac:dyDescent="0.2">
      <c r="A347" s="48"/>
      <c r="B347" s="48"/>
      <c r="C347" s="60"/>
      <c r="D347" s="60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60"/>
      <c r="T347" s="7"/>
      <c r="U347" s="7"/>
      <c r="V347" s="7"/>
      <c r="W347" s="54"/>
      <c r="X347" s="54"/>
      <c r="Y347" s="54"/>
      <c r="Z347" s="40">
        <v>45085</v>
      </c>
    </row>
    <row r="348" spans="1:26" s="107" customFormat="1" x14ac:dyDescent="0.2">
      <c r="A348" s="48"/>
      <c r="B348" s="48"/>
      <c r="C348" s="60"/>
      <c r="D348" s="60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60"/>
      <c r="T348" s="7"/>
      <c r="U348" s="7"/>
      <c r="V348" s="7"/>
      <c r="W348" s="54"/>
      <c r="X348" s="54"/>
      <c r="Y348" s="54"/>
      <c r="Z348" s="40">
        <v>45086</v>
      </c>
    </row>
    <row r="349" spans="1:26" s="107" customFormat="1" x14ac:dyDescent="0.2">
      <c r="A349" s="48"/>
      <c r="B349" s="48"/>
      <c r="C349" s="60"/>
      <c r="D349" s="60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60"/>
      <c r="T349" s="7"/>
      <c r="U349" s="7"/>
      <c r="V349" s="7"/>
      <c r="W349" s="54"/>
      <c r="X349" s="54"/>
      <c r="Y349" s="54"/>
      <c r="Z349" s="40">
        <v>45087</v>
      </c>
    </row>
    <row r="350" spans="1:26" s="107" customFormat="1" x14ac:dyDescent="0.2">
      <c r="A350" s="48"/>
      <c r="B350" s="48"/>
      <c r="C350" s="60"/>
      <c r="D350" s="60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60"/>
      <c r="T350" s="7"/>
      <c r="U350" s="7"/>
      <c r="V350" s="7"/>
      <c r="W350" s="54"/>
      <c r="X350" s="54"/>
      <c r="Y350" s="54"/>
      <c r="Z350" s="40">
        <v>45088</v>
      </c>
    </row>
    <row r="351" spans="1:26" s="107" customFormat="1" x14ac:dyDescent="0.2">
      <c r="A351" s="48"/>
      <c r="B351" s="48"/>
      <c r="C351" s="60"/>
      <c r="D351" s="60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60"/>
      <c r="T351" s="7"/>
      <c r="U351" s="7"/>
      <c r="V351" s="7"/>
      <c r="W351" s="54"/>
      <c r="X351" s="54"/>
      <c r="Y351" s="54"/>
      <c r="Z351" s="40">
        <v>45089</v>
      </c>
    </row>
    <row r="352" spans="1:26" s="107" customFormat="1" x14ac:dyDescent="0.2">
      <c r="A352" s="48"/>
      <c r="B352" s="48"/>
      <c r="C352" s="60"/>
      <c r="D352" s="60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60"/>
      <c r="T352" s="7"/>
      <c r="U352" s="7"/>
      <c r="V352" s="7"/>
      <c r="W352" s="54"/>
      <c r="X352" s="54"/>
      <c r="Y352" s="54"/>
      <c r="Z352" s="40">
        <v>45090</v>
      </c>
    </row>
    <row r="353" spans="1:26" s="107" customFormat="1" x14ac:dyDescent="0.2">
      <c r="A353" s="48"/>
      <c r="B353" s="48"/>
      <c r="C353" s="60"/>
      <c r="D353" s="60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60"/>
      <c r="T353" s="7"/>
      <c r="U353" s="7"/>
      <c r="V353" s="7"/>
      <c r="W353" s="54"/>
      <c r="X353" s="54"/>
      <c r="Y353" s="54"/>
      <c r="Z353" s="40">
        <v>45091</v>
      </c>
    </row>
    <row r="354" spans="1:26" s="107" customFormat="1" x14ac:dyDescent="0.2">
      <c r="A354" s="48"/>
      <c r="B354" s="48"/>
      <c r="C354" s="60"/>
      <c r="D354" s="60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60"/>
      <c r="T354" s="7"/>
      <c r="U354" s="7"/>
      <c r="V354" s="7"/>
      <c r="W354" s="54"/>
      <c r="X354" s="54"/>
      <c r="Y354" s="54"/>
      <c r="Z354" s="40">
        <v>45092</v>
      </c>
    </row>
    <row r="355" spans="1:26" s="107" customFormat="1" x14ac:dyDescent="0.2">
      <c r="A355" s="48"/>
      <c r="B355" s="48"/>
      <c r="C355" s="60"/>
      <c r="D355" s="60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60"/>
      <c r="T355" s="7"/>
      <c r="U355" s="7"/>
      <c r="V355" s="7"/>
      <c r="W355" s="54"/>
      <c r="X355" s="54"/>
      <c r="Y355" s="54"/>
      <c r="Z355" s="40">
        <v>45093</v>
      </c>
    </row>
    <row r="356" spans="1:26" s="107" customFormat="1" x14ac:dyDescent="0.2">
      <c r="A356" s="48"/>
      <c r="B356" s="48"/>
      <c r="C356" s="60"/>
      <c r="D356" s="60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60"/>
      <c r="T356" s="7"/>
      <c r="U356" s="7"/>
      <c r="V356" s="7"/>
      <c r="W356" s="54"/>
      <c r="X356" s="54"/>
      <c r="Y356" s="54"/>
      <c r="Z356" s="40">
        <v>45094</v>
      </c>
    </row>
    <row r="357" spans="1:26" s="107" customFormat="1" x14ac:dyDescent="0.2">
      <c r="A357" s="48"/>
      <c r="B357" s="48"/>
      <c r="C357" s="60"/>
      <c r="D357" s="60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60"/>
      <c r="T357" s="7"/>
      <c r="U357" s="7"/>
      <c r="V357" s="7"/>
      <c r="W357" s="54"/>
      <c r="X357" s="54"/>
      <c r="Y357" s="54"/>
      <c r="Z357" s="40">
        <v>45095</v>
      </c>
    </row>
    <row r="358" spans="1:26" s="107" customFormat="1" x14ac:dyDescent="0.2">
      <c r="A358" s="48"/>
      <c r="B358" s="48"/>
      <c r="C358" s="60"/>
      <c r="D358" s="60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60"/>
      <c r="T358" s="7"/>
      <c r="U358" s="7"/>
      <c r="V358" s="7"/>
      <c r="W358" s="54"/>
      <c r="X358" s="54"/>
      <c r="Y358" s="54"/>
      <c r="Z358" s="40">
        <v>45096</v>
      </c>
    </row>
    <row r="359" spans="1:26" s="107" customFormat="1" x14ac:dyDescent="0.2">
      <c r="A359" s="48"/>
      <c r="B359" s="48"/>
      <c r="C359" s="60"/>
      <c r="D359" s="60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60"/>
      <c r="T359" s="7"/>
      <c r="U359" s="7"/>
      <c r="V359" s="7"/>
      <c r="W359" s="54"/>
      <c r="X359" s="54"/>
      <c r="Y359" s="54"/>
      <c r="Z359" s="40">
        <v>45097</v>
      </c>
    </row>
    <row r="360" spans="1:26" s="107" customFormat="1" x14ac:dyDescent="0.2">
      <c r="A360" s="48"/>
      <c r="B360" s="48"/>
      <c r="C360" s="60"/>
      <c r="D360" s="60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60"/>
      <c r="T360" s="7"/>
      <c r="U360" s="7"/>
      <c r="V360" s="7"/>
      <c r="W360" s="54"/>
      <c r="X360" s="54"/>
      <c r="Y360" s="54"/>
      <c r="Z360" s="40">
        <v>45098</v>
      </c>
    </row>
    <row r="361" spans="1:26" s="107" customFormat="1" x14ac:dyDescent="0.2">
      <c r="A361" s="48"/>
      <c r="B361" s="48"/>
      <c r="C361" s="60"/>
      <c r="D361" s="60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60"/>
      <c r="T361" s="7"/>
      <c r="U361" s="7"/>
      <c r="V361" s="7"/>
      <c r="W361" s="54"/>
      <c r="X361" s="54"/>
      <c r="Y361" s="54"/>
      <c r="Z361" s="40">
        <v>45099</v>
      </c>
    </row>
    <row r="362" spans="1:26" s="107" customFormat="1" x14ac:dyDescent="0.2">
      <c r="A362" s="48"/>
      <c r="B362" s="48"/>
      <c r="C362" s="60"/>
      <c r="D362" s="60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60"/>
      <c r="T362" s="7"/>
      <c r="U362" s="7"/>
      <c r="V362" s="7"/>
      <c r="W362" s="54"/>
      <c r="X362" s="54"/>
      <c r="Y362" s="54"/>
      <c r="Z362" s="40">
        <v>45100</v>
      </c>
    </row>
    <row r="363" spans="1:26" s="107" customFormat="1" x14ac:dyDescent="0.2">
      <c r="A363" s="48"/>
      <c r="B363" s="48"/>
      <c r="C363" s="60"/>
      <c r="D363" s="60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60"/>
      <c r="T363" s="7"/>
      <c r="U363" s="7"/>
      <c r="V363" s="7"/>
      <c r="W363" s="54"/>
      <c r="X363" s="54"/>
      <c r="Y363" s="54"/>
      <c r="Z363" s="40">
        <v>45101</v>
      </c>
    </row>
    <row r="364" spans="1:26" s="107" customFormat="1" x14ac:dyDescent="0.2">
      <c r="A364" s="48"/>
      <c r="B364" s="48"/>
      <c r="C364" s="60"/>
      <c r="D364" s="60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60"/>
      <c r="T364" s="7"/>
      <c r="U364" s="7"/>
      <c r="V364" s="7"/>
      <c r="W364" s="54"/>
      <c r="X364" s="54"/>
      <c r="Y364" s="54"/>
      <c r="Z364" s="40">
        <v>45102</v>
      </c>
    </row>
    <row r="365" spans="1:26" s="107" customFormat="1" x14ac:dyDescent="0.2">
      <c r="A365" s="48"/>
      <c r="B365" s="48"/>
      <c r="C365" s="60"/>
      <c r="D365" s="60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60"/>
      <c r="T365" s="7"/>
      <c r="U365" s="7"/>
      <c r="V365" s="7"/>
      <c r="W365" s="54"/>
      <c r="X365" s="54"/>
      <c r="Y365" s="54"/>
      <c r="Z365" s="40">
        <v>45103</v>
      </c>
    </row>
    <row r="366" spans="1:26" s="107" customFormat="1" x14ac:dyDescent="0.2">
      <c r="A366" s="48"/>
      <c r="B366" s="48"/>
      <c r="C366" s="60"/>
      <c r="D366" s="60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60"/>
      <c r="T366" s="7"/>
      <c r="U366" s="7"/>
      <c r="V366" s="7"/>
      <c r="W366" s="54"/>
      <c r="X366" s="54"/>
      <c r="Y366" s="54"/>
      <c r="Z366" s="40">
        <v>45104</v>
      </c>
    </row>
    <row r="367" spans="1:26" s="107" customFormat="1" x14ac:dyDescent="0.2">
      <c r="A367" s="48"/>
      <c r="B367" s="48"/>
      <c r="C367" s="60"/>
      <c r="D367" s="60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60"/>
      <c r="T367" s="7"/>
      <c r="U367" s="7"/>
      <c r="V367" s="7"/>
      <c r="W367" s="54"/>
      <c r="X367" s="54"/>
      <c r="Y367" s="54"/>
      <c r="Z367" s="40">
        <v>45105</v>
      </c>
    </row>
    <row r="368" spans="1:26" s="107" customFormat="1" x14ac:dyDescent="0.2">
      <c r="A368" s="48"/>
      <c r="B368" s="48"/>
      <c r="C368" s="60"/>
      <c r="D368" s="60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60"/>
      <c r="T368" s="7"/>
      <c r="U368" s="7"/>
      <c r="V368" s="7"/>
      <c r="W368" s="54"/>
      <c r="X368" s="54"/>
      <c r="Y368" s="54"/>
      <c r="Z368" s="40">
        <v>45106</v>
      </c>
    </row>
    <row r="369" spans="1:26" s="107" customFormat="1" x14ac:dyDescent="0.2">
      <c r="A369" s="48"/>
      <c r="B369" s="48"/>
      <c r="C369" s="60"/>
      <c r="D369" s="60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60"/>
      <c r="T369" s="7"/>
      <c r="U369" s="7"/>
      <c r="V369" s="7"/>
      <c r="W369" s="54"/>
      <c r="X369" s="54"/>
      <c r="Y369" s="54"/>
      <c r="Z369" s="40">
        <v>45107</v>
      </c>
    </row>
    <row r="370" spans="1:26" s="107" customFormat="1" x14ac:dyDescent="0.2">
      <c r="A370" s="48"/>
      <c r="B370" s="48"/>
      <c r="C370" s="60"/>
      <c r="D370" s="60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60"/>
      <c r="T370" s="7"/>
      <c r="U370" s="7"/>
      <c r="V370" s="7"/>
      <c r="W370" s="54"/>
      <c r="X370" s="54"/>
      <c r="Y370" s="54"/>
      <c r="Z370" s="40">
        <v>45108</v>
      </c>
    </row>
    <row r="371" spans="1:26" s="107" customFormat="1" x14ac:dyDescent="0.2">
      <c r="A371" s="48"/>
      <c r="B371" s="48"/>
      <c r="C371" s="60"/>
      <c r="D371" s="60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60"/>
      <c r="T371" s="7"/>
      <c r="U371" s="7"/>
      <c r="V371" s="7"/>
      <c r="W371" s="54"/>
      <c r="X371" s="54"/>
      <c r="Y371" s="54"/>
      <c r="Z371" s="40">
        <v>45109</v>
      </c>
    </row>
    <row r="372" spans="1:26" s="107" customFormat="1" x14ac:dyDescent="0.2">
      <c r="A372" s="48"/>
      <c r="B372" s="48"/>
      <c r="C372" s="60"/>
      <c r="D372" s="60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60"/>
      <c r="T372" s="7"/>
      <c r="U372" s="7"/>
      <c r="V372" s="7"/>
      <c r="W372" s="54"/>
      <c r="X372" s="54"/>
      <c r="Y372" s="54"/>
      <c r="Z372" s="40">
        <v>45110</v>
      </c>
    </row>
    <row r="373" spans="1:26" s="107" customFormat="1" x14ac:dyDescent="0.2">
      <c r="A373" s="48"/>
      <c r="B373" s="48"/>
      <c r="C373" s="60"/>
      <c r="D373" s="60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60"/>
      <c r="T373" s="7"/>
      <c r="U373" s="7"/>
      <c r="V373" s="7"/>
      <c r="W373" s="54"/>
      <c r="X373" s="54"/>
      <c r="Y373" s="54"/>
      <c r="Z373" s="40">
        <v>45111</v>
      </c>
    </row>
    <row r="374" spans="1:26" s="107" customFormat="1" x14ac:dyDescent="0.2">
      <c r="A374" s="48"/>
      <c r="B374" s="48"/>
      <c r="C374" s="60"/>
      <c r="D374" s="60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60"/>
      <c r="T374" s="7"/>
      <c r="U374" s="7"/>
      <c r="V374" s="7"/>
      <c r="W374" s="54"/>
      <c r="X374" s="54"/>
      <c r="Y374" s="54"/>
      <c r="Z374" s="40">
        <v>45112</v>
      </c>
    </row>
    <row r="375" spans="1:26" s="107" customFormat="1" x14ac:dyDescent="0.2">
      <c r="A375" s="48"/>
      <c r="B375" s="48"/>
      <c r="C375" s="60"/>
      <c r="D375" s="60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60"/>
      <c r="T375" s="7"/>
      <c r="U375" s="7"/>
      <c r="V375" s="7"/>
      <c r="W375" s="54"/>
      <c r="X375" s="54"/>
      <c r="Y375" s="54"/>
      <c r="Z375" s="40">
        <v>45113</v>
      </c>
    </row>
    <row r="376" spans="1:26" s="107" customFormat="1" x14ac:dyDescent="0.2">
      <c r="A376" s="48"/>
      <c r="B376" s="48"/>
      <c r="C376" s="60"/>
      <c r="D376" s="60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60"/>
      <c r="T376" s="7"/>
      <c r="U376" s="7"/>
      <c r="V376" s="7"/>
      <c r="W376" s="54"/>
      <c r="X376" s="54"/>
      <c r="Y376" s="54"/>
      <c r="Z376" s="40">
        <v>45114</v>
      </c>
    </row>
    <row r="377" spans="1:26" s="107" customFormat="1" x14ac:dyDescent="0.2">
      <c r="A377" s="48"/>
      <c r="B377" s="48"/>
      <c r="C377" s="60"/>
      <c r="D377" s="60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60"/>
      <c r="T377" s="7"/>
      <c r="U377" s="7"/>
      <c r="V377" s="7"/>
      <c r="W377" s="54"/>
      <c r="X377" s="54"/>
      <c r="Y377" s="54"/>
      <c r="Z377" s="40">
        <v>45115</v>
      </c>
    </row>
    <row r="378" spans="1:26" x14ac:dyDescent="0.2">
      <c r="W378" s="54"/>
      <c r="X378" s="54"/>
      <c r="Y378" s="54"/>
      <c r="Z378" s="40">
        <v>45116</v>
      </c>
    </row>
    <row r="379" spans="1:26" s="107" customFormat="1" x14ac:dyDescent="0.2">
      <c r="A379" s="48"/>
      <c r="B379" s="48"/>
      <c r="C379" s="60"/>
      <c r="D379" s="60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60"/>
      <c r="T379" s="7"/>
      <c r="U379" s="7"/>
      <c r="V379" s="7"/>
      <c r="W379" s="54"/>
      <c r="X379" s="54"/>
      <c r="Y379" s="54"/>
      <c r="Z379" s="40">
        <v>45117</v>
      </c>
    </row>
    <row r="380" spans="1:26" s="107" customFormat="1" x14ac:dyDescent="0.2">
      <c r="A380" s="48"/>
      <c r="B380" s="48"/>
      <c r="C380" s="60"/>
      <c r="D380" s="60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60"/>
      <c r="T380" s="7"/>
      <c r="U380" s="7"/>
      <c r="V380" s="7"/>
      <c r="W380" s="54"/>
      <c r="X380" s="54"/>
      <c r="Y380" s="54"/>
      <c r="Z380" s="40">
        <v>45118</v>
      </c>
    </row>
    <row r="381" spans="1:26" s="107" customFormat="1" x14ac:dyDescent="0.2">
      <c r="A381" s="48"/>
      <c r="B381" s="48"/>
      <c r="C381" s="60"/>
      <c r="D381" s="60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60"/>
      <c r="T381" s="7"/>
      <c r="U381" s="7"/>
      <c r="V381" s="7"/>
      <c r="W381" s="54"/>
      <c r="X381" s="54"/>
      <c r="Y381" s="54"/>
      <c r="Z381" s="40">
        <v>45119</v>
      </c>
    </row>
    <row r="382" spans="1:26" s="107" customFormat="1" x14ac:dyDescent="0.2">
      <c r="A382" s="48"/>
      <c r="B382" s="48"/>
      <c r="C382" s="60"/>
      <c r="D382" s="60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60"/>
      <c r="T382" s="7"/>
      <c r="U382" s="7"/>
      <c r="V382" s="7"/>
      <c r="W382" s="54"/>
      <c r="X382" s="54"/>
      <c r="Y382" s="54"/>
      <c r="Z382" s="40">
        <v>45120</v>
      </c>
    </row>
    <row r="383" spans="1:26" s="107" customFormat="1" x14ac:dyDescent="0.2">
      <c r="A383" s="48"/>
      <c r="B383" s="48"/>
      <c r="C383" s="60"/>
      <c r="D383" s="60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60"/>
      <c r="T383" s="7"/>
      <c r="U383" s="7"/>
      <c r="V383" s="7"/>
      <c r="W383" s="54"/>
      <c r="X383" s="54"/>
      <c r="Y383" s="54"/>
      <c r="Z383" s="40">
        <v>45121</v>
      </c>
    </row>
    <row r="384" spans="1:26" s="107" customFormat="1" x14ac:dyDescent="0.2">
      <c r="A384" s="48"/>
      <c r="B384" s="48"/>
      <c r="C384" s="60"/>
      <c r="D384" s="60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60"/>
      <c r="T384" s="7"/>
      <c r="U384" s="7"/>
      <c r="V384" s="7"/>
      <c r="W384" s="54"/>
      <c r="X384" s="54"/>
      <c r="Y384" s="54"/>
      <c r="Z384" s="40">
        <v>45122</v>
      </c>
    </row>
    <row r="385" spans="1:26" s="107" customFormat="1" x14ac:dyDescent="0.2">
      <c r="A385" s="48"/>
      <c r="B385" s="48"/>
      <c r="C385" s="60"/>
      <c r="D385" s="60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60"/>
      <c r="T385" s="7"/>
      <c r="U385" s="7"/>
      <c r="V385" s="7"/>
      <c r="W385" s="54"/>
      <c r="X385" s="54"/>
      <c r="Y385" s="54"/>
      <c r="Z385" s="40">
        <v>45123</v>
      </c>
    </row>
    <row r="386" spans="1:26" s="107" customFormat="1" x14ac:dyDescent="0.2">
      <c r="A386" s="48"/>
      <c r="B386" s="48"/>
      <c r="C386" s="60"/>
      <c r="D386" s="60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60"/>
      <c r="T386" s="7"/>
      <c r="U386" s="7"/>
      <c r="V386" s="7"/>
      <c r="W386" s="54"/>
      <c r="X386" s="54"/>
      <c r="Y386" s="54"/>
      <c r="Z386" s="40">
        <v>45124</v>
      </c>
    </row>
    <row r="387" spans="1:26" s="107" customFormat="1" x14ac:dyDescent="0.2">
      <c r="A387" s="48"/>
      <c r="B387" s="48"/>
      <c r="C387" s="60"/>
      <c r="D387" s="60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60"/>
      <c r="T387" s="7"/>
      <c r="U387" s="7"/>
      <c r="V387" s="7"/>
      <c r="W387" s="54"/>
      <c r="X387" s="54"/>
      <c r="Y387" s="54"/>
      <c r="Z387" s="40">
        <v>45125</v>
      </c>
    </row>
    <row r="388" spans="1:26" s="107" customFormat="1" x14ac:dyDescent="0.2">
      <c r="A388" s="48"/>
      <c r="B388" s="48"/>
      <c r="C388" s="60"/>
      <c r="D388" s="60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60"/>
      <c r="T388" s="7"/>
      <c r="U388" s="7"/>
      <c r="V388" s="7"/>
      <c r="W388" s="54"/>
      <c r="X388" s="54"/>
      <c r="Y388" s="54"/>
      <c r="Z388" s="40">
        <v>45126</v>
      </c>
    </row>
    <row r="389" spans="1:26" s="107" customFormat="1" x14ac:dyDescent="0.2">
      <c r="A389" s="48"/>
      <c r="B389" s="48"/>
      <c r="C389" s="60"/>
      <c r="D389" s="6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60"/>
      <c r="T389" s="7"/>
      <c r="U389" s="7"/>
      <c r="V389" s="7"/>
      <c r="W389" s="54"/>
      <c r="X389" s="54"/>
      <c r="Y389" s="54"/>
      <c r="Z389" s="40">
        <v>45127</v>
      </c>
    </row>
    <row r="390" spans="1:26" s="107" customFormat="1" x14ac:dyDescent="0.2">
      <c r="A390" s="48"/>
      <c r="B390" s="48"/>
      <c r="C390" s="60"/>
      <c r="D390" s="60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60"/>
      <c r="T390" s="7"/>
      <c r="U390" s="7"/>
      <c r="V390" s="7"/>
      <c r="W390" s="54"/>
      <c r="X390" s="54"/>
      <c r="Y390" s="54"/>
      <c r="Z390" s="40">
        <v>45128</v>
      </c>
    </row>
    <row r="391" spans="1:26" s="107" customFormat="1" x14ac:dyDescent="0.2">
      <c r="A391" s="48"/>
      <c r="B391" s="48"/>
      <c r="C391" s="60"/>
      <c r="D391" s="60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60"/>
      <c r="T391" s="7"/>
      <c r="U391" s="7"/>
      <c r="V391" s="7"/>
      <c r="W391" s="54"/>
      <c r="X391" s="54"/>
      <c r="Y391" s="54"/>
      <c r="Z391" s="40">
        <v>45129</v>
      </c>
    </row>
    <row r="392" spans="1:26" s="107" customFormat="1" x14ac:dyDescent="0.2">
      <c r="A392" s="48"/>
      <c r="B392" s="48"/>
      <c r="C392" s="60"/>
      <c r="D392" s="6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60"/>
      <c r="T392" s="7"/>
      <c r="U392" s="7"/>
      <c r="V392" s="7"/>
      <c r="W392" s="54"/>
      <c r="X392" s="54"/>
      <c r="Y392" s="54"/>
      <c r="Z392" s="40">
        <v>45130</v>
      </c>
    </row>
    <row r="393" spans="1:26" s="107" customFormat="1" x14ac:dyDescent="0.2">
      <c r="A393" s="48"/>
      <c r="B393" s="48"/>
      <c r="C393" s="60"/>
      <c r="D393" s="60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60"/>
      <c r="T393" s="7"/>
      <c r="U393" s="7"/>
      <c r="V393" s="7"/>
      <c r="W393" s="54"/>
      <c r="X393" s="54"/>
      <c r="Y393" s="54"/>
      <c r="Z393" s="40">
        <v>45131</v>
      </c>
    </row>
    <row r="394" spans="1:26" s="107" customFormat="1" x14ac:dyDescent="0.2">
      <c r="A394" s="48"/>
      <c r="B394" s="48"/>
      <c r="C394" s="60"/>
      <c r="D394" s="60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60"/>
      <c r="T394" s="7"/>
      <c r="U394" s="7"/>
      <c r="V394" s="7"/>
      <c r="W394" s="54"/>
      <c r="X394" s="54"/>
      <c r="Y394" s="54"/>
      <c r="Z394" s="40">
        <v>45132</v>
      </c>
    </row>
    <row r="395" spans="1:26" s="107" customFormat="1" x14ac:dyDescent="0.2">
      <c r="A395" s="48"/>
      <c r="B395" s="48"/>
      <c r="C395" s="60"/>
      <c r="D395" s="60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60"/>
      <c r="T395" s="7"/>
      <c r="U395" s="7"/>
      <c r="V395" s="7"/>
      <c r="W395" s="54"/>
      <c r="X395" s="54"/>
      <c r="Y395" s="54"/>
      <c r="Z395" s="40">
        <v>45133</v>
      </c>
    </row>
    <row r="396" spans="1:26" s="107" customFormat="1" x14ac:dyDescent="0.2">
      <c r="A396" s="48"/>
      <c r="B396" s="48"/>
      <c r="C396" s="60"/>
      <c r="D396" s="60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60"/>
      <c r="T396" s="7"/>
      <c r="U396" s="7"/>
      <c r="V396" s="7"/>
      <c r="W396" s="54"/>
      <c r="X396" s="54"/>
      <c r="Y396" s="54"/>
      <c r="Z396" s="40">
        <v>45134</v>
      </c>
    </row>
    <row r="397" spans="1:26" s="107" customFormat="1" x14ac:dyDescent="0.2">
      <c r="A397" s="48"/>
      <c r="B397" s="48"/>
      <c r="C397" s="60"/>
      <c r="D397" s="60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60"/>
      <c r="T397" s="7"/>
      <c r="U397" s="7"/>
      <c r="V397" s="7"/>
      <c r="W397" s="54"/>
      <c r="X397" s="54"/>
      <c r="Y397" s="54"/>
      <c r="Z397" s="40">
        <v>45135</v>
      </c>
    </row>
    <row r="398" spans="1:26" s="107" customFormat="1" x14ac:dyDescent="0.2">
      <c r="A398" s="48"/>
      <c r="B398" s="48"/>
      <c r="C398" s="60"/>
      <c r="D398" s="60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60"/>
      <c r="T398" s="7"/>
      <c r="U398" s="7"/>
      <c r="V398" s="7"/>
      <c r="W398" s="54"/>
      <c r="X398" s="54"/>
      <c r="Y398" s="54"/>
      <c r="Z398" s="40">
        <v>45136</v>
      </c>
    </row>
    <row r="399" spans="1:26" s="107" customFormat="1" x14ac:dyDescent="0.2">
      <c r="A399" s="48"/>
      <c r="B399" s="48"/>
      <c r="C399" s="60"/>
      <c r="D399" s="60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60"/>
      <c r="T399" s="7"/>
      <c r="U399" s="7"/>
      <c r="V399" s="7"/>
      <c r="W399" s="54"/>
      <c r="X399" s="54"/>
      <c r="Y399" s="54"/>
      <c r="Z399" s="40">
        <v>45137</v>
      </c>
    </row>
    <row r="400" spans="1:26" s="107" customFormat="1" x14ac:dyDescent="0.2">
      <c r="A400" s="48"/>
      <c r="B400" s="48"/>
      <c r="C400" s="60"/>
      <c r="D400" s="60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60"/>
      <c r="T400" s="7"/>
      <c r="U400" s="7"/>
      <c r="V400" s="7"/>
      <c r="W400" s="54"/>
      <c r="X400" s="54"/>
      <c r="Y400" s="54"/>
      <c r="Z400" s="40">
        <v>45138</v>
      </c>
    </row>
    <row r="401" spans="1:26" s="107" customFormat="1" x14ac:dyDescent="0.2">
      <c r="A401" s="48"/>
      <c r="B401" s="48"/>
      <c r="C401" s="60"/>
      <c r="D401" s="60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60"/>
      <c r="T401" s="7"/>
      <c r="U401" s="7"/>
      <c r="V401" s="7"/>
      <c r="W401" s="54"/>
      <c r="X401" s="54"/>
      <c r="Y401" s="54"/>
      <c r="Z401" s="40">
        <v>45139</v>
      </c>
    </row>
    <row r="402" spans="1:26" s="107" customFormat="1" x14ac:dyDescent="0.2">
      <c r="A402" s="48"/>
      <c r="B402" s="48"/>
      <c r="C402" s="60"/>
      <c r="D402" s="60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60"/>
      <c r="T402" s="7"/>
      <c r="U402" s="7"/>
      <c r="V402" s="7"/>
      <c r="W402" s="54"/>
      <c r="X402" s="54"/>
      <c r="Y402" s="54"/>
      <c r="Z402" s="40">
        <v>45140</v>
      </c>
    </row>
    <row r="403" spans="1:26" s="107" customFormat="1" x14ac:dyDescent="0.2">
      <c r="A403" s="48"/>
      <c r="B403" s="48"/>
      <c r="C403" s="60"/>
      <c r="D403" s="60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60"/>
      <c r="T403" s="7"/>
      <c r="U403" s="7"/>
      <c r="V403" s="7"/>
      <c r="W403" s="54"/>
      <c r="X403" s="54"/>
      <c r="Y403" s="54"/>
      <c r="Z403" s="40">
        <v>45141</v>
      </c>
    </row>
    <row r="404" spans="1:26" s="107" customFormat="1" x14ac:dyDescent="0.2">
      <c r="A404" s="48"/>
      <c r="B404" s="48"/>
      <c r="C404" s="60"/>
      <c r="D404" s="60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60"/>
      <c r="T404" s="7"/>
      <c r="U404" s="7"/>
      <c r="V404" s="7"/>
      <c r="W404" s="54"/>
      <c r="X404" s="54"/>
      <c r="Y404" s="54"/>
      <c r="Z404" s="40">
        <v>45142</v>
      </c>
    </row>
    <row r="405" spans="1:26" s="107" customFormat="1" x14ac:dyDescent="0.2">
      <c r="A405" s="48"/>
      <c r="B405" s="48"/>
      <c r="C405" s="60"/>
      <c r="D405" s="60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60"/>
      <c r="T405" s="7"/>
      <c r="U405" s="7"/>
      <c r="V405" s="7"/>
      <c r="W405" s="54"/>
      <c r="X405" s="54"/>
      <c r="Y405" s="54"/>
      <c r="Z405" s="40">
        <v>45143</v>
      </c>
    </row>
    <row r="406" spans="1:26" s="107" customFormat="1" x14ac:dyDescent="0.2">
      <c r="A406" s="48"/>
      <c r="B406" s="48"/>
      <c r="C406" s="60"/>
      <c r="D406" s="60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60"/>
      <c r="T406" s="7"/>
      <c r="U406" s="7"/>
      <c r="V406" s="7"/>
      <c r="W406" s="54"/>
      <c r="X406" s="54"/>
      <c r="Y406" s="54"/>
      <c r="Z406" s="40">
        <v>45144</v>
      </c>
    </row>
    <row r="407" spans="1:26" s="107" customFormat="1" x14ac:dyDescent="0.2">
      <c r="A407" s="48"/>
      <c r="B407" s="48"/>
      <c r="C407" s="60"/>
      <c r="D407" s="60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60"/>
      <c r="T407" s="7"/>
      <c r="U407" s="7"/>
      <c r="V407" s="7"/>
      <c r="W407" s="54"/>
      <c r="X407" s="54"/>
      <c r="Y407" s="54"/>
      <c r="Z407" s="40">
        <v>45145</v>
      </c>
    </row>
    <row r="408" spans="1:26" s="107" customFormat="1" x14ac:dyDescent="0.2">
      <c r="A408" s="48"/>
      <c r="B408" s="48"/>
      <c r="C408" s="60"/>
      <c r="D408" s="60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60"/>
      <c r="T408" s="7"/>
      <c r="U408" s="7"/>
      <c r="V408" s="7"/>
      <c r="W408" s="54"/>
      <c r="X408" s="54"/>
      <c r="Y408" s="54"/>
      <c r="Z408" s="40">
        <v>45146</v>
      </c>
    </row>
    <row r="409" spans="1:26" s="107" customFormat="1" x14ac:dyDescent="0.2">
      <c r="A409" s="48"/>
      <c r="B409" s="48"/>
      <c r="C409" s="60"/>
      <c r="D409" s="60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60"/>
      <c r="T409" s="7"/>
      <c r="U409" s="7"/>
      <c r="V409" s="7"/>
      <c r="W409" s="54"/>
      <c r="X409" s="54"/>
      <c r="Y409" s="54"/>
      <c r="Z409" s="40">
        <v>45147</v>
      </c>
    </row>
    <row r="410" spans="1:26" s="107" customFormat="1" x14ac:dyDescent="0.2">
      <c r="A410" s="48"/>
      <c r="B410" s="48"/>
      <c r="C410" s="60"/>
      <c r="D410" s="60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60"/>
      <c r="T410" s="7"/>
      <c r="U410" s="7"/>
      <c r="V410" s="7"/>
      <c r="W410" s="54"/>
      <c r="X410" s="54"/>
      <c r="Y410" s="54"/>
      <c r="Z410" s="40">
        <v>45148</v>
      </c>
    </row>
    <row r="411" spans="1:26" s="107" customFormat="1" x14ac:dyDescent="0.2">
      <c r="A411" s="48"/>
      <c r="B411" s="48"/>
      <c r="C411" s="60"/>
      <c r="D411" s="60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60"/>
      <c r="T411" s="7"/>
      <c r="U411" s="7"/>
      <c r="V411" s="7"/>
      <c r="W411" s="54"/>
      <c r="X411" s="54"/>
      <c r="Y411" s="54"/>
      <c r="Z411" s="40">
        <v>45149</v>
      </c>
    </row>
    <row r="412" spans="1:26" s="107" customFormat="1" x14ac:dyDescent="0.2">
      <c r="A412" s="48"/>
      <c r="B412" s="48"/>
      <c r="C412" s="60"/>
      <c r="D412" s="60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60"/>
      <c r="T412" s="7"/>
      <c r="U412" s="7"/>
      <c r="V412" s="7"/>
      <c r="W412" s="54"/>
      <c r="X412" s="54"/>
      <c r="Y412" s="54"/>
      <c r="Z412" s="40">
        <v>45150</v>
      </c>
    </row>
    <row r="413" spans="1:26" s="107" customFormat="1" x14ac:dyDescent="0.2">
      <c r="A413" s="48"/>
      <c r="B413" s="48"/>
      <c r="C413" s="60"/>
      <c r="D413" s="60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60"/>
      <c r="T413" s="7"/>
      <c r="U413" s="7"/>
      <c r="V413" s="7"/>
      <c r="W413" s="54"/>
      <c r="X413" s="54"/>
      <c r="Y413" s="54"/>
      <c r="Z413" s="40">
        <v>45151</v>
      </c>
    </row>
    <row r="414" spans="1:26" x14ac:dyDescent="0.2">
      <c r="W414" s="54"/>
      <c r="X414" s="54"/>
      <c r="Y414" s="54"/>
      <c r="Z414" s="40">
        <v>45152</v>
      </c>
    </row>
    <row r="415" spans="1:26" s="107" customFormat="1" x14ac:dyDescent="0.2">
      <c r="A415" s="48"/>
      <c r="B415" s="48"/>
      <c r="C415" s="60"/>
      <c r="D415" s="60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60"/>
      <c r="T415" s="7"/>
      <c r="U415" s="7"/>
      <c r="V415" s="7"/>
      <c r="W415" s="54"/>
      <c r="X415" s="54"/>
      <c r="Y415" s="54"/>
      <c r="Z415" s="40">
        <v>45153</v>
      </c>
    </row>
    <row r="416" spans="1:26" s="107" customFormat="1" x14ac:dyDescent="0.2">
      <c r="A416" s="48"/>
      <c r="B416" s="48"/>
      <c r="C416" s="60"/>
      <c r="D416" s="60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60"/>
      <c r="T416" s="7"/>
      <c r="U416" s="7"/>
      <c r="V416" s="7"/>
      <c r="W416" s="54"/>
      <c r="X416" s="54"/>
      <c r="Y416" s="54"/>
      <c r="Z416" s="40">
        <v>45154</v>
      </c>
    </row>
    <row r="417" spans="1:26" s="107" customFormat="1" x14ac:dyDescent="0.2">
      <c r="A417" s="48"/>
      <c r="B417" s="48"/>
      <c r="C417" s="60"/>
      <c r="D417" s="60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60"/>
      <c r="T417" s="7"/>
      <c r="U417" s="7"/>
      <c r="V417" s="7"/>
      <c r="W417" s="54"/>
      <c r="X417" s="54"/>
      <c r="Y417" s="18"/>
      <c r="Z417" s="40">
        <v>45155</v>
      </c>
    </row>
    <row r="418" spans="1:26" s="107" customFormat="1" x14ac:dyDescent="0.2">
      <c r="A418" s="48"/>
      <c r="B418" s="48"/>
      <c r="C418" s="60"/>
      <c r="D418" s="60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60"/>
      <c r="T418" s="7"/>
      <c r="U418" s="7"/>
      <c r="V418" s="7"/>
      <c r="W418" s="54"/>
      <c r="X418" s="54"/>
      <c r="Y418" s="18"/>
      <c r="Z418" s="40">
        <v>45156</v>
      </c>
    </row>
    <row r="419" spans="1:26" s="107" customFormat="1" x14ac:dyDescent="0.2">
      <c r="A419" s="48"/>
      <c r="B419" s="48"/>
      <c r="C419" s="60"/>
      <c r="D419" s="60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60"/>
      <c r="T419" s="7"/>
      <c r="U419" s="7"/>
      <c r="V419" s="7"/>
      <c r="W419" s="54"/>
      <c r="X419" s="54"/>
      <c r="Y419" s="18"/>
      <c r="Z419" s="40">
        <v>45157</v>
      </c>
    </row>
    <row r="420" spans="1:26" x14ac:dyDescent="0.2">
      <c r="Z420" s="40">
        <v>45158</v>
      </c>
    </row>
    <row r="421" spans="1:26" x14ac:dyDescent="0.2">
      <c r="Z421" s="40">
        <v>45159</v>
      </c>
    </row>
    <row r="422" spans="1:26" x14ac:dyDescent="0.2">
      <c r="Z422" s="40">
        <v>45160</v>
      </c>
    </row>
    <row r="423" spans="1:26" x14ac:dyDescent="0.2">
      <c r="Z423" s="40">
        <v>45161</v>
      </c>
    </row>
    <row r="424" spans="1:26" x14ac:dyDescent="0.2">
      <c r="Z424" s="40">
        <v>45162</v>
      </c>
    </row>
    <row r="425" spans="1:26" x14ac:dyDescent="0.2">
      <c r="Z425" s="40">
        <v>45163</v>
      </c>
    </row>
    <row r="426" spans="1:26" x14ac:dyDescent="0.2">
      <c r="Z426" s="40">
        <v>45164</v>
      </c>
    </row>
    <row r="427" spans="1:26" x14ac:dyDescent="0.2">
      <c r="Z427" s="40">
        <v>45165</v>
      </c>
    </row>
    <row r="428" spans="1:26" x14ac:dyDescent="0.2">
      <c r="Z428" s="40">
        <v>45166</v>
      </c>
    </row>
    <row r="429" spans="1:26" x14ac:dyDescent="0.2">
      <c r="Z429" s="40">
        <v>45167</v>
      </c>
    </row>
    <row r="430" spans="1:26" x14ac:dyDescent="0.2">
      <c r="Z430" s="40">
        <v>45168</v>
      </c>
    </row>
    <row r="431" spans="1:26" x14ac:dyDescent="0.2">
      <c r="Z431" s="40">
        <v>45169</v>
      </c>
    </row>
  </sheetData>
  <sheetProtection algorithmName="SHA-512" hashValue="VP0MLS6ZoKcrpz5fKpGfQ+AS+onMVnnC0ApHzl0YFTdTwt1Zg8rncRZIUa9QA50VAgsysuahzYUzf6jmxA+zWw==" saltValue="k1bEgdkAGljRrN1TVYwZvA==" spinCount="100000" sheet="1" formatCells="0" formatColumns="0" formatRows="0" insertColumns="0" insertRows="0" insertHyperlinks="0" deleteColumns="0" deleteRows="0" selectLockedCells="1" sort="0" autoFilter="0" pivotTables="0"/>
  <autoFilter ref="W3:Y425" xr:uid="{00000000-0009-0000-0000-000000000000}"/>
  <dataConsolidate/>
  <mergeCells count="23">
    <mergeCell ref="H19:I19"/>
    <mergeCell ref="K20:L20"/>
    <mergeCell ref="H20:I20"/>
    <mergeCell ref="K17:L17"/>
    <mergeCell ref="H17:I17"/>
    <mergeCell ref="K18:L18"/>
    <mergeCell ref="H18:I18"/>
    <mergeCell ref="B23:E23"/>
    <mergeCell ref="K12:L12"/>
    <mergeCell ref="H12:I12"/>
    <mergeCell ref="C7:E7"/>
    <mergeCell ref="C8:E8"/>
    <mergeCell ref="C9:E9"/>
    <mergeCell ref="C10:E10"/>
    <mergeCell ref="K15:L15"/>
    <mergeCell ref="H15:I15"/>
    <mergeCell ref="K16:L16"/>
    <mergeCell ref="H16:I16"/>
    <mergeCell ref="K13:L13"/>
    <mergeCell ref="H13:I13"/>
    <mergeCell ref="K14:L14"/>
    <mergeCell ref="H14:I14"/>
    <mergeCell ref="K19:L19"/>
  </mergeCells>
  <phoneticPr fontId="37" type="noConversion"/>
  <dataValidations xWindow="238" yWindow="309" count="11">
    <dataValidation type="list" allowBlank="1" showInputMessage="1" showErrorMessage="1" sqref="C9:E9" xr:uid="{00000000-0002-0000-0000-000000000000}">
      <formula1>Action</formula1>
    </dataValidation>
    <dataValidation type="list" allowBlank="1" showInputMessage="1" showErrorMessage="1" sqref="Y36:Y38 C13:C20" xr:uid="{00000000-0002-0000-0000-000003000000}">
      <formula1>#REF!</formula1>
    </dataValidation>
    <dataValidation type="list" allowBlank="1" showInputMessage="1" showErrorMessage="1" sqref="Y196:Y197 Y193:Y194 Y199:Y200 Y187:Y188 Y190:Y191" xr:uid="{00000000-0002-0000-0000-000004000000}">
      <formula1>INDIRECT(SUBSTITUTE(#REF!," ","_"))</formula1>
    </dataValidation>
    <dataValidation type="list" allowBlank="1" showInputMessage="1" showErrorMessage="1" sqref="C10:E10" xr:uid="{00000000-0002-0000-0000-000005000000}">
      <formula1>Allocation</formula1>
    </dataValidation>
    <dataValidation type="list" allowBlank="1" showInputMessage="1" showErrorMessage="1" sqref="C7:E7" xr:uid="{00000000-0002-0000-0000-000006000000}">
      <formula1>list_level1</formula1>
    </dataValidation>
    <dataValidation type="list" allowBlank="1" showInputMessage="1" showErrorMessage="1" sqref="B13:B20" xr:uid="{00000000-0002-0000-0000-000007000000}">
      <formula1>list_level2</formula1>
    </dataValidation>
    <dataValidation type="list" allowBlank="1" showInputMessage="1" showErrorMessage="1" sqref="K9" xr:uid="{00000000-0002-0000-0000-000008000000}">
      <formula1>DateRange</formula1>
    </dataValidation>
    <dataValidation type="list" allowBlank="1" showInputMessage="1" showErrorMessage="1" sqref="E13:E20" xr:uid="{00000000-0002-0000-0000-000009000000}">
      <formula1>list_level3</formula1>
    </dataValidation>
    <dataValidation type="list" allowBlank="1" showInputMessage="1" showErrorMessage="1" sqref="F14:F20" xr:uid="{F13F0761-E244-4D53-9623-42B28F6412A7}">
      <formula1>IF($C$7="Tax Levy", OptDescr, INDIRECT(SUBSTITUTE($E14, " ", "_")))</formula1>
    </dataValidation>
    <dataValidation type="list" allowBlank="1" showInputMessage="1" showErrorMessage="1" sqref="G13:G20" xr:uid="{F3EC59B4-D4E2-45CF-B358-DA5465188A7C}">
      <formula1>AccountType</formula1>
    </dataValidation>
    <dataValidation type="list" allowBlank="1" showErrorMessage="1" sqref="F13" xr:uid="{71BFF1BA-0231-4660-B97E-85DDDBC5F225}">
      <formula1>IF($C$7="Tax Levy", OptDescr, INDIRECT(SUBSTITUTE($E13, " ", "_")))</formula1>
    </dataValidation>
  </dataValidations>
  <hyperlinks>
    <hyperlink ref="K5" r:id="rId1" xr:uid="{00000000-0004-0000-0000-000000000000}"/>
  </hyperlinks>
  <printOptions horizontalCentered="1"/>
  <pageMargins left="0" right="0" top="0.65" bottom="0.69" header="0.44" footer="0.5"/>
  <pageSetup scale="44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7C5B-EDE6-4B69-A2A7-BB4D00FC4AD8}">
  <dimension ref="A1:A552"/>
  <sheetViews>
    <sheetView workbookViewId="0">
      <selection activeCell="A2" sqref="A2:A552"/>
    </sheetView>
  </sheetViews>
  <sheetFormatPr defaultRowHeight="12.75" x14ac:dyDescent="0.2"/>
  <cols>
    <col min="1" max="1" width="10.140625" bestFit="1" customWidth="1"/>
  </cols>
  <sheetData>
    <row r="1" spans="1:1" x14ac:dyDescent="0.2">
      <c r="A1" t="s">
        <v>173</v>
      </c>
    </row>
    <row r="2" spans="1:1" x14ac:dyDescent="0.2">
      <c r="A2" s="164"/>
    </row>
    <row r="3" spans="1:1" x14ac:dyDescent="0.2">
      <c r="A3" s="164">
        <v>44743</v>
      </c>
    </row>
    <row r="4" spans="1:1" x14ac:dyDescent="0.2">
      <c r="A4" s="164">
        <v>44744</v>
      </c>
    </row>
    <row r="5" spans="1:1" x14ac:dyDescent="0.2">
      <c r="A5" s="164">
        <v>44745</v>
      </c>
    </row>
    <row r="6" spans="1:1" x14ac:dyDescent="0.2">
      <c r="A6" s="164">
        <v>44746</v>
      </c>
    </row>
    <row r="7" spans="1:1" x14ac:dyDescent="0.2">
      <c r="A7" s="164">
        <v>44747</v>
      </c>
    </row>
    <row r="8" spans="1:1" x14ac:dyDescent="0.2">
      <c r="A8" s="164">
        <v>44748</v>
      </c>
    </row>
    <row r="9" spans="1:1" x14ac:dyDescent="0.2">
      <c r="A9" s="164">
        <v>44749</v>
      </c>
    </row>
    <row r="10" spans="1:1" x14ac:dyDescent="0.2">
      <c r="A10" s="164">
        <v>44750</v>
      </c>
    </row>
    <row r="11" spans="1:1" x14ac:dyDescent="0.2">
      <c r="A11" s="164">
        <v>44751</v>
      </c>
    </row>
    <row r="12" spans="1:1" x14ac:dyDescent="0.2">
      <c r="A12" s="164">
        <v>44752</v>
      </c>
    </row>
    <row r="13" spans="1:1" x14ac:dyDescent="0.2">
      <c r="A13" s="164">
        <v>44753</v>
      </c>
    </row>
    <row r="14" spans="1:1" x14ac:dyDescent="0.2">
      <c r="A14" s="164">
        <v>44754</v>
      </c>
    </row>
    <row r="15" spans="1:1" x14ac:dyDescent="0.2">
      <c r="A15" s="164">
        <v>44755</v>
      </c>
    </row>
    <row r="16" spans="1:1" x14ac:dyDescent="0.2">
      <c r="A16" s="164">
        <v>44756</v>
      </c>
    </row>
    <row r="17" spans="1:1" x14ac:dyDescent="0.2">
      <c r="A17" s="164">
        <v>44757</v>
      </c>
    </row>
    <row r="18" spans="1:1" x14ac:dyDescent="0.2">
      <c r="A18" s="164">
        <v>44758</v>
      </c>
    </row>
    <row r="19" spans="1:1" x14ac:dyDescent="0.2">
      <c r="A19" s="164">
        <v>44759</v>
      </c>
    </row>
    <row r="20" spans="1:1" x14ac:dyDescent="0.2">
      <c r="A20" s="164">
        <v>44760</v>
      </c>
    </row>
    <row r="21" spans="1:1" x14ac:dyDescent="0.2">
      <c r="A21" s="164">
        <v>44761</v>
      </c>
    </row>
    <row r="22" spans="1:1" x14ac:dyDescent="0.2">
      <c r="A22" s="164">
        <v>44762</v>
      </c>
    </row>
    <row r="23" spans="1:1" x14ac:dyDescent="0.2">
      <c r="A23" s="164">
        <v>44763</v>
      </c>
    </row>
    <row r="24" spans="1:1" x14ac:dyDescent="0.2">
      <c r="A24" s="164">
        <v>44764</v>
      </c>
    </row>
    <row r="25" spans="1:1" x14ac:dyDescent="0.2">
      <c r="A25" s="164">
        <v>44765</v>
      </c>
    </row>
    <row r="26" spans="1:1" x14ac:dyDescent="0.2">
      <c r="A26" s="164">
        <v>44766</v>
      </c>
    </row>
    <row r="27" spans="1:1" x14ac:dyDescent="0.2">
      <c r="A27" s="164">
        <v>44767</v>
      </c>
    </row>
    <row r="28" spans="1:1" x14ac:dyDescent="0.2">
      <c r="A28" s="164">
        <v>44768</v>
      </c>
    </row>
    <row r="29" spans="1:1" x14ac:dyDescent="0.2">
      <c r="A29" s="164">
        <v>44769</v>
      </c>
    </row>
    <row r="30" spans="1:1" x14ac:dyDescent="0.2">
      <c r="A30" s="164">
        <v>44770</v>
      </c>
    </row>
    <row r="31" spans="1:1" x14ac:dyDescent="0.2">
      <c r="A31" s="164">
        <v>44771</v>
      </c>
    </row>
    <row r="32" spans="1:1" x14ac:dyDescent="0.2">
      <c r="A32" s="164">
        <v>44772</v>
      </c>
    </row>
    <row r="33" spans="1:1" x14ac:dyDescent="0.2">
      <c r="A33" s="164">
        <v>44773</v>
      </c>
    </row>
    <row r="34" spans="1:1" x14ac:dyDescent="0.2">
      <c r="A34" s="164">
        <v>44774</v>
      </c>
    </row>
    <row r="35" spans="1:1" x14ac:dyDescent="0.2">
      <c r="A35" s="164">
        <v>44775</v>
      </c>
    </row>
    <row r="36" spans="1:1" x14ac:dyDescent="0.2">
      <c r="A36" s="164">
        <v>44776</v>
      </c>
    </row>
    <row r="37" spans="1:1" x14ac:dyDescent="0.2">
      <c r="A37" s="164">
        <v>44777</v>
      </c>
    </row>
    <row r="38" spans="1:1" x14ac:dyDescent="0.2">
      <c r="A38" s="164">
        <v>44778</v>
      </c>
    </row>
    <row r="39" spans="1:1" x14ac:dyDescent="0.2">
      <c r="A39" s="164">
        <v>44779</v>
      </c>
    </row>
    <row r="40" spans="1:1" x14ac:dyDescent="0.2">
      <c r="A40" s="164">
        <v>44780</v>
      </c>
    </row>
    <row r="41" spans="1:1" x14ac:dyDescent="0.2">
      <c r="A41" s="164">
        <v>44781</v>
      </c>
    </row>
    <row r="42" spans="1:1" x14ac:dyDescent="0.2">
      <c r="A42" s="164">
        <v>44782</v>
      </c>
    </row>
    <row r="43" spans="1:1" x14ac:dyDescent="0.2">
      <c r="A43" s="164">
        <v>44783</v>
      </c>
    </row>
    <row r="44" spans="1:1" x14ac:dyDescent="0.2">
      <c r="A44" s="164">
        <v>44784</v>
      </c>
    </row>
    <row r="45" spans="1:1" x14ac:dyDescent="0.2">
      <c r="A45" s="164">
        <v>44785</v>
      </c>
    </row>
    <row r="46" spans="1:1" x14ac:dyDescent="0.2">
      <c r="A46" s="164">
        <v>44786</v>
      </c>
    </row>
    <row r="47" spans="1:1" x14ac:dyDescent="0.2">
      <c r="A47" s="164">
        <v>44787</v>
      </c>
    </row>
    <row r="48" spans="1:1" x14ac:dyDescent="0.2">
      <c r="A48" s="164">
        <v>44788</v>
      </c>
    </row>
    <row r="49" spans="1:1" x14ac:dyDescent="0.2">
      <c r="A49" s="164">
        <v>44789</v>
      </c>
    </row>
    <row r="50" spans="1:1" x14ac:dyDescent="0.2">
      <c r="A50" s="164">
        <v>44790</v>
      </c>
    </row>
    <row r="51" spans="1:1" x14ac:dyDescent="0.2">
      <c r="A51" s="164">
        <v>44791</v>
      </c>
    </row>
    <row r="52" spans="1:1" x14ac:dyDescent="0.2">
      <c r="A52" s="164">
        <v>44792</v>
      </c>
    </row>
    <row r="53" spans="1:1" x14ac:dyDescent="0.2">
      <c r="A53" s="164">
        <v>44793</v>
      </c>
    </row>
    <row r="54" spans="1:1" x14ac:dyDescent="0.2">
      <c r="A54" s="164">
        <v>44794</v>
      </c>
    </row>
    <row r="55" spans="1:1" x14ac:dyDescent="0.2">
      <c r="A55" s="164">
        <v>44795</v>
      </c>
    </row>
    <row r="56" spans="1:1" x14ac:dyDescent="0.2">
      <c r="A56" s="164">
        <v>44796</v>
      </c>
    </row>
    <row r="57" spans="1:1" x14ac:dyDescent="0.2">
      <c r="A57" s="164">
        <v>44797</v>
      </c>
    </row>
    <row r="58" spans="1:1" x14ac:dyDescent="0.2">
      <c r="A58" s="164">
        <v>44798</v>
      </c>
    </row>
    <row r="59" spans="1:1" x14ac:dyDescent="0.2">
      <c r="A59" s="164">
        <v>44799</v>
      </c>
    </row>
    <row r="60" spans="1:1" x14ac:dyDescent="0.2">
      <c r="A60" s="164">
        <v>44800</v>
      </c>
    </row>
    <row r="61" spans="1:1" x14ac:dyDescent="0.2">
      <c r="A61" s="164">
        <v>44801</v>
      </c>
    </row>
    <row r="62" spans="1:1" x14ac:dyDescent="0.2">
      <c r="A62" s="164">
        <v>44802</v>
      </c>
    </row>
    <row r="63" spans="1:1" x14ac:dyDescent="0.2">
      <c r="A63" s="164">
        <v>44803</v>
      </c>
    </row>
    <row r="64" spans="1:1" x14ac:dyDescent="0.2">
      <c r="A64" s="164">
        <v>44804</v>
      </c>
    </row>
    <row r="65" spans="1:1" x14ac:dyDescent="0.2">
      <c r="A65" s="164">
        <v>44805</v>
      </c>
    </row>
    <row r="66" spans="1:1" x14ac:dyDescent="0.2">
      <c r="A66" s="164">
        <v>44806</v>
      </c>
    </row>
    <row r="67" spans="1:1" x14ac:dyDescent="0.2">
      <c r="A67" s="164">
        <v>44807</v>
      </c>
    </row>
    <row r="68" spans="1:1" x14ac:dyDescent="0.2">
      <c r="A68" s="164">
        <v>44808</v>
      </c>
    </row>
    <row r="69" spans="1:1" x14ac:dyDescent="0.2">
      <c r="A69" s="164">
        <v>44809</v>
      </c>
    </row>
    <row r="70" spans="1:1" x14ac:dyDescent="0.2">
      <c r="A70" s="164">
        <v>44810</v>
      </c>
    </row>
    <row r="71" spans="1:1" x14ac:dyDescent="0.2">
      <c r="A71" s="164">
        <v>44811</v>
      </c>
    </row>
    <row r="72" spans="1:1" x14ac:dyDescent="0.2">
      <c r="A72" s="164">
        <v>44812</v>
      </c>
    </row>
    <row r="73" spans="1:1" x14ac:dyDescent="0.2">
      <c r="A73" s="164">
        <v>44813</v>
      </c>
    </row>
    <row r="74" spans="1:1" x14ac:dyDescent="0.2">
      <c r="A74" s="164">
        <v>44814</v>
      </c>
    </row>
    <row r="75" spans="1:1" x14ac:dyDescent="0.2">
      <c r="A75" s="164">
        <v>44815</v>
      </c>
    </row>
    <row r="76" spans="1:1" x14ac:dyDescent="0.2">
      <c r="A76" s="164">
        <v>44816</v>
      </c>
    </row>
    <row r="77" spans="1:1" x14ac:dyDescent="0.2">
      <c r="A77" s="164">
        <v>44817</v>
      </c>
    </row>
    <row r="78" spans="1:1" x14ac:dyDescent="0.2">
      <c r="A78" s="164">
        <v>44818</v>
      </c>
    </row>
    <row r="79" spans="1:1" x14ac:dyDescent="0.2">
      <c r="A79" s="164">
        <v>44819</v>
      </c>
    </row>
    <row r="80" spans="1:1" x14ac:dyDescent="0.2">
      <c r="A80" s="164">
        <v>44820</v>
      </c>
    </row>
    <row r="81" spans="1:1" x14ac:dyDescent="0.2">
      <c r="A81" s="164">
        <v>44821</v>
      </c>
    </row>
    <row r="82" spans="1:1" x14ac:dyDescent="0.2">
      <c r="A82" s="164">
        <v>44822</v>
      </c>
    </row>
    <row r="83" spans="1:1" x14ac:dyDescent="0.2">
      <c r="A83" s="164">
        <v>44823</v>
      </c>
    </row>
    <row r="84" spans="1:1" x14ac:dyDescent="0.2">
      <c r="A84" s="164">
        <v>44824</v>
      </c>
    </row>
    <row r="85" spans="1:1" x14ac:dyDescent="0.2">
      <c r="A85" s="164">
        <v>44825</v>
      </c>
    </row>
    <row r="86" spans="1:1" x14ac:dyDescent="0.2">
      <c r="A86" s="164">
        <v>44826</v>
      </c>
    </row>
    <row r="87" spans="1:1" x14ac:dyDescent="0.2">
      <c r="A87" s="164">
        <v>44827</v>
      </c>
    </row>
    <row r="88" spans="1:1" x14ac:dyDescent="0.2">
      <c r="A88" s="164">
        <v>44828</v>
      </c>
    </row>
    <row r="89" spans="1:1" x14ac:dyDescent="0.2">
      <c r="A89" s="164">
        <v>44829</v>
      </c>
    </row>
    <row r="90" spans="1:1" x14ac:dyDescent="0.2">
      <c r="A90" s="164">
        <v>44830</v>
      </c>
    </row>
    <row r="91" spans="1:1" x14ac:dyDescent="0.2">
      <c r="A91" s="164">
        <v>44831</v>
      </c>
    </row>
    <row r="92" spans="1:1" x14ac:dyDescent="0.2">
      <c r="A92" s="164">
        <v>44832</v>
      </c>
    </row>
    <row r="93" spans="1:1" x14ac:dyDescent="0.2">
      <c r="A93" s="164">
        <v>44833</v>
      </c>
    </row>
    <row r="94" spans="1:1" x14ac:dyDescent="0.2">
      <c r="A94" s="164">
        <v>44834</v>
      </c>
    </row>
    <row r="95" spans="1:1" x14ac:dyDescent="0.2">
      <c r="A95" s="164">
        <v>44835</v>
      </c>
    </row>
    <row r="96" spans="1:1" x14ac:dyDescent="0.2">
      <c r="A96" s="164">
        <v>44836</v>
      </c>
    </row>
    <row r="97" spans="1:1" x14ac:dyDescent="0.2">
      <c r="A97" s="164">
        <v>44837</v>
      </c>
    </row>
    <row r="98" spans="1:1" x14ac:dyDescent="0.2">
      <c r="A98" s="164">
        <v>44838</v>
      </c>
    </row>
    <row r="99" spans="1:1" x14ac:dyDescent="0.2">
      <c r="A99" s="164">
        <v>44839</v>
      </c>
    </row>
    <row r="100" spans="1:1" x14ac:dyDescent="0.2">
      <c r="A100" s="164">
        <v>44840</v>
      </c>
    </row>
    <row r="101" spans="1:1" x14ac:dyDescent="0.2">
      <c r="A101" s="164">
        <v>44841</v>
      </c>
    </row>
    <row r="102" spans="1:1" x14ac:dyDescent="0.2">
      <c r="A102" s="164">
        <v>44842</v>
      </c>
    </row>
    <row r="103" spans="1:1" x14ac:dyDescent="0.2">
      <c r="A103" s="164">
        <v>44843</v>
      </c>
    </row>
    <row r="104" spans="1:1" x14ac:dyDescent="0.2">
      <c r="A104" s="164">
        <v>44844</v>
      </c>
    </row>
    <row r="105" spans="1:1" x14ac:dyDescent="0.2">
      <c r="A105" s="164">
        <v>44845</v>
      </c>
    </row>
    <row r="106" spans="1:1" x14ac:dyDescent="0.2">
      <c r="A106" s="164">
        <v>44846</v>
      </c>
    </row>
    <row r="107" spans="1:1" x14ac:dyDescent="0.2">
      <c r="A107" s="164">
        <v>44847</v>
      </c>
    </row>
    <row r="108" spans="1:1" x14ac:dyDescent="0.2">
      <c r="A108" s="164">
        <v>44848</v>
      </c>
    </row>
    <row r="109" spans="1:1" x14ac:dyDescent="0.2">
      <c r="A109" s="164">
        <v>44849</v>
      </c>
    </row>
    <row r="110" spans="1:1" x14ac:dyDescent="0.2">
      <c r="A110" s="164">
        <v>44850</v>
      </c>
    </row>
    <row r="111" spans="1:1" x14ac:dyDescent="0.2">
      <c r="A111" s="164">
        <v>44851</v>
      </c>
    </row>
    <row r="112" spans="1:1" x14ac:dyDescent="0.2">
      <c r="A112" s="164">
        <v>44852</v>
      </c>
    </row>
    <row r="113" spans="1:1" x14ac:dyDescent="0.2">
      <c r="A113" s="164">
        <v>44853</v>
      </c>
    </row>
    <row r="114" spans="1:1" x14ac:dyDescent="0.2">
      <c r="A114" s="164">
        <v>44854</v>
      </c>
    </row>
    <row r="115" spans="1:1" x14ac:dyDescent="0.2">
      <c r="A115" s="164">
        <v>44855</v>
      </c>
    </row>
    <row r="116" spans="1:1" x14ac:dyDescent="0.2">
      <c r="A116" s="164">
        <v>44856</v>
      </c>
    </row>
    <row r="117" spans="1:1" x14ac:dyDescent="0.2">
      <c r="A117" s="164">
        <v>44857</v>
      </c>
    </row>
    <row r="118" spans="1:1" x14ac:dyDescent="0.2">
      <c r="A118" s="164">
        <v>44858</v>
      </c>
    </row>
    <row r="119" spans="1:1" x14ac:dyDescent="0.2">
      <c r="A119" s="164">
        <v>44859</v>
      </c>
    </row>
    <row r="120" spans="1:1" x14ac:dyDescent="0.2">
      <c r="A120" s="164">
        <v>44860</v>
      </c>
    </row>
    <row r="121" spans="1:1" x14ac:dyDescent="0.2">
      <c r="A121" s="164">
        <v>44861</v>
      </c>
    </row>
    <row r="122" spans="1:1" x14ac:dyDescent="0.2">
      <c r="A122" s="164">
        <v>44862</v>
      </c>
    </row>
    <row r="123" spans="1:1" x14ac:dyDescent="0.2">
      <c r="A123" s="164">
        <v>44863</v>
      </c>
    </row>
    <row r="124" spans="1:1" x14ac:dyDescent="0.2">
      <c r="A124" s="164">
        <v>44864</v>
      </c>
    </row>
    <row r="125" spans="1:1" x14ac:dyDescent="0.2">
      <c r="A125" s="164">
        <v>44865</v>
      </c>
    </row>
    <row r="126" spans="1:1" x14ac:dyDescent="0.2">
      <c r="A126" s="164">
        <v>44866</v>
      </c>
    </row>
    <row r="127" spans="1:1" x14ac:dyDescent="0.2">
      <c r="A127" s="164">
        <v>44867</v>
      </c>
    </row>
    <row r="128" spans="1:1" x14ac:dyDescent="0.2">
      <c r="A128" s="164">
        <v>44868</v>
      </c>
    </row>
    <row r="129" spans="1:1" x14ac:dyDescent="0.2">
      <c r="A129" s="164">
        <v>44869</v>
      </c>
    </row>
    <row r="130" spans="1:1" x14ac:dyDescent="0.2">
      <c r="A130" s="164">
        <v>44870</v>
      </c>
    </row>
    <row r="131" spans="1:1" x14ac:dyDescent="0.2">
      <c r="A131" s="164">
        <v>44871</v>
      </c>
    </row>
    <row r="132" spans="1:1" x14ac:dyDescent="0.2">
      <c r="A132" s="164">
        <v>44872</v>
      </c>
    </row>
    <row r="133" spans="1:1" x14ac:dyDescent="0.2">
      <c r="A133" s="164">
        <v>44873</v>
      </c>
    </row>
    <row r="134" spans="1:1" x14ac:dyDescent="0.2">
      <c r="A134" s="164">
        <v>44874</v>
      </c>
    </row>
    <row r="135" spans="1:1" x14ac:dyDescent="0.2">
      <c r="A135" s="164">
        <v>44875</v>
      </c>
    </row>
    <row r="136" spans="1:1" x14ac:dyDescent="0.2">
      <c r="A136" s="164">
        <v>44876</v>
      </c>
    </row>
    <row r="137" spans="1:1" x14ac:dyDescent="0.2">
      <c r="A137" s="164">
        <v>44877</v>
      </c>
    </row>
    <row r="138" spans="1:1" x14ac:dyDescent="0.2">
      <c r="A138" s="164">
        <v>44878</v>
      </c>
    </row>
    <row r="139" spans="1:1" x14ac:dyDescent="0.2">
      <c r="A139" s="164">
        <v>44879</v>
      </c>
    </row>
    <row r="140" spans="1:1" x14ac:dyDescent="0.2">
      <c r="A140" s="164">
        <v>44880</v>
      </c>
    </row>
    <row r="141" spans="1:1" x14ac:dyDescent="0.2">
      <c r="A141" s="164">
        <v>44881</v>
      </c>
    </row>
    <row r="142" spans="1:1" x14ac:dyDescent="0.2">
      <c r="A142" s="164">
        <v>44882</v>
      </c>
    </row>
    <row r="143" spans="1:1" x14ac:dyDescent="0.2">
      <c r="A143" s="164">
        <v>44883</v>
      </c>
    </row>
    <row r="144" spans="1:1" x14ac:dyDescent="0.2">
      <c r="A144" s="164">
        <v>44884</v>
      </c>
    </row>
    <row r="145" spans="1:1" x14ac:dyDescent="0.2">
      <c r="A145" s="164">
        <v>44885</v>
      </c>
    </row>
    <row r="146" spans="1:1" x14ac:dyDescent="0.2">
      <c r="A146" s="164">
        <v>44886</v>
      </c>
    </row>
    <row r="147" spans="1:1" x14ac:dyDescent="0.2">
      <c r="A147" s="164">
        <v>44887</v>
      </c>
    </row>
    <row r="148" spans="1:1" x14ac:dyDescent="0.2">
      <c r="A148" s="164">
        <v>44888</v>
      </c>
    </row>
    <row r="149" spans="1:1" x14ac:dyDescent="0.2">
      <c r="A149" s="164">
        <v>44889</v>
      </c>
    </row>
    <row r="150" spans="1:1" x14ac:dyDescent="0.2">
      <c r="A150" s="164">
        <v>44890</v>
      </c>
    </row>
    <row r="151" spans="1:1" x14ac:dyDescent="0.2">
      <c r="A151" s="164">
        <v>44891</v>
      </c>
    </row>
    <row r="152" spans="1:1" x14ac:dyDescent="0.2">
      <c r="A152" s="164">
        <v>44892</v>
      </c>
    </row>
    <row r="153" spans="1:1" x14ac:dyDescent="0.2">
      <c r="A153" s="164">
        <v>44893</v>
      </c>
    </row>
    <row r="154" spans="1:1" x14ac:dyDescent="0.2">
      <c r="A154" s="164">
        <v>44894</v>
      </c>
    </row>
    <row r="155" spans="1:1" x14ac:dyDescent="0.2">
      <c r="A155" s="164">
        <v>44895</v>
      </c>
    </row>
    <row r="156" spans="1:1" x14ac:dyDescent="0.2">
      <c r="A156" s="164">
        <v>44896</v>
      </c>
    </row>
    <row r="157" spans="1:1" x14ac:dyDescent="0.2">
      <c r="A157" s="164">
        <v>44897</v>
      </c>
    </row>
    <row r="158" spans="1:1" x14ac:dyDescent="0.2">
      <c r="A158" s="164">
        <v>44898</v>
      </c>
    </row>
    <row r="159" spans="1:1" x14ac:dyDescent="0.2">
      <c r="A159" s="164">
        <v>44899</v>
      </c>
    </row>
    <row r="160" spans="1:1" x14ac:dyDescent="0.2">
      <c r="A160" s="164">
        <v>44900</v>
      </c>
    </row>
    <row r="161" spans="1:1" x14ac:dyDescent="0.2">
      <c r="A161" s="164">
        <v>44901</v>
      </c>
    </row>
    <row r="162" spans="1:1" x14ac:dyDescent="0.2">
      <c r="A162" s="164">
        <v>44902</v>
      </c>
    </row>
    <row r="163" spans="1:1" x14ac:dyDescent="0.2">
      <c r="A163" s="164">
        <v>44903</v>
      </c>
    </row>
    <row r="164" spans="1:1" x14ac:dyDescent="0.2">
      <c r="A164" s="164">
        <v>44904</v>
      </c>
    </row>
    <row r="165" spans="1:1" x14ac:dyDescent="0.2">
      <c r="A165" s="164">
        <v>44905</v>
      </c>
    </row>
    <row r="166" spans="1:1" x14ac:dyDescent="0.2">
      <c r="A166" s="164">
        <v>44906</v>
      </c>
    </row>
    <row r="167" spans="1:1" x14ac:dyDescent="0.2">
      <c r="A167" s="164">
        <v>44907</v>
      </c>
    </row>
    <row r="168" spans="1:1" x14ac:dyDescent="0.2">
      <c r="A168" s="164">
        <v>44908</v>
      </c>
    </row>
    <row r="169" spans="1:1" x14ac:dyDescent="0.2">
      <c r="A169" s="164">
        <v>44909</v>
      </c>
    </row>
    <row r="170" spans="1:1" x14ac:dyDescent="0.2">
      <c r="A170" s="164">
        <v>44910</v>
      </c>
    </row>
    <row r="171" spans="1:1" x14ac:dyDescent="0.2">
      <c r="A171" s="164">
        <v>44911</v>
      </c>
    </row>
    <row r="172" spans="1:1" x14ac:dyDescent="0.2">
      <c r="A172" s="164">
        <v>44912</v>
      </c>
    </row>
    <row r="173" spans="1:1" x14ac:dyDescent="0.2">
      <c r="A173" s="164">
        <v>44913</v>
      </c>
    </row>
    <row r="174" spans="1:1" x14ac:dyDescent="0.2">
      <c r="A174" s="164">
        <v>44914</v>
      </c>
    </row>
    <row r="175" spans="1:1" x14ac:dyDescent="0.2">
      <c r="A175" s="164">
        <v>44915</v>
      </c>
    </row>
    <row r="176" spans="1:1" x14ac:dyDescent="0.2">
      <c r="A176" s="164">
        <v>44916</v>
      </c>
    </row>
    <row r="177" spans="1:1" x14ac:dyDescent="0.2">
      <c r="A177" s="164">
        <v>44917</v>
      </c>
    </row>
    <row r="178" spans="1:1" x14ac:dyDescent="0.2">
      <c r="A178" s="164">
        <v>44918</v>
      </c>
    </row>
    <row r="179" spans="1:1" x14ac:dyDescent="0.2">
      <c r="A179" s="164">
        <v>44919</v>
      </c>
    </row>
    <row r="180" spans="1:1" x14ac:dyDescent="0.2">
      <c r="A180" s="164">
        <v>44920</v>
      </c>
    </row>
    <row r="181" spans="1:1" x14ac:dyDescent="0.2">
      <c r="A181" s="164">
        <v>44921</v>
      </c>
    </row>
    <row r="182" spans="1:1" x14ac:dyDescent="0.2">
      <c r="A182" s="164">
        <v>44922</v>
      </c>
    </row>
    <row r="183" spans="1:1" x14ac:dyDescent="0.2">
      <c r="A183" s="164">
        <v>44923</v>
      </c>
    </row>
    <row r="184" spans="1:1" x14ac:dyDescent="0.2">
      <c r="A184" s="164">
        <v>44924</v>
      </c>
    </row>
    <row r="185" spans="1:1" x14ac:dyDescent="0.2">
      <c r="A185" s="164">
        <v>44925</v>
      </c>
    </row>
    <row r="186" spans="1:1" x14ac:dyDescent="0.2">
      <c r="A186" s="164">
        <v>44926</v>
      </c>
    </row>
    <row r="187" spans="1:1" x14ac:dyDescent="0.2">
      <c r="A187" s="164">
        <v>44927</v>
      </c>
    </row>
    <row r="188" spans="1:1" x14ac:dyDescent="0.2">
      <c r="A188" s="164">
        <v>44928</v>
      </c>
    </row>
    <row r="189" spans="1:1" x14ac:dyDescent="0.2">
      <c r="A189" s="164">
        <v>44929</v>
      </c>
    </row>
    <row r="190" spans="1:1" x14ac:dyDescent="0.2">
      <c r="A190" s="164">
        <v>44930</v>
      </c>
    </row>
    <row r="191" spans="1:1" x14ac:dyDescent="0.2">
      <c r="A191" s="164">
        <v>44931</v>
      </c>
    </row>
    <row r="192" spans="1:1" x14ac:dyDescent="0.2">
      <c r="A192" s="164">
        <v>44932</v>
      </c>
    </row>
    <row r="193" spans="1:1" x14ac:dyDescent="0.2">
      <c r="A193" s="164">
        <v>44933</v>
      </c>
    </row>
    <row r="194" spans="1:1" x14ac:dyDescent="0.2">
      <c r="A194" s="164">
        <v>44934</v>
      </c>
    </row>
    <row r="195" spans="1:1" x14ac:dyDescent="0.2">
      <c r="A195" s="164">
        <v>44935</v>
      </c>
    </row>
    <row r="196" spans="1:1" x14ac:dyDescent="0.2">
      <c r="A196" s="164">
        <v>44936</v>
      </c>
    </row>
    <row r="197" spans="1:1" x14ac:dyDescent="0.2">
      <c r="A197" s="164">
        <v>44937</v>
      </c>
    </row>
    <row r="198" spans="1:1" x14ac:dyDescent="0.2">
      <c r="A198" s="164">
        <v>44938</v>
      </c>
    </row>
    <row r="199" spans="1:1" x14ac:dyDescent="0.2">
      <c r="A199" s="164">
        <v>44939</v>
      </c>
    </row>
    <row r="200" spans="1:1" x14ac:dyDescent="0.2">
      <c r="A200" s="164">
        <v>44940</v>
      </c>
    </row>
    <row r="201" spans="1:1" x14ac:dyDescent="0.2">
      <c r="A201" s="164">
        <v>44941</v>
      </c>
    </row>
    <row r="202" spans="1:1" x14ac:dyDescent="0.2">
      <c r="A202" s="164">
        <v>44942</v>
      </c>
    </row>
    <row r="203" spans="1:1" x14ac:dyDescent="0.2">
      <c r="A203" s="164">
        <v>44943</v>
      </c>
    </row>
    <row r="204" spans="1:1" x14ac:dyDescent="0.2">
      <c r="A204" s="164">
        <v>44944</v>
      </c>
    </row>
    <row r="205" spans="1:1" x14ac:dyDescent="0.2">
      <c r="A205" s="164">
        <v>44945</v>
      </c>
    </row>
    <row r="206" spans="1:1" x14ac:dyDescent="0.2">
      <c r="A206" s="164">
        <v>44946</v>
      </c>
    </row>
    <row r="207" spans="1:1" x14ac:dyDescent="0.2">
      <c r="A207" s="164">
        <v>44947</v>
      </c>
    </row>
    <row r="208" spans="1:1" x14ac:dyDescent="0.2">
      <c r="A208" s="164">
        <v>44948</v>
      </c>
    </row>
    <row r="209" spans="1:1" x14ac:dyDescent="0.2">
      <c r="A209" s="164">
        <v>44949</v>
      </c>
    </row>
    <row r="210" spans="1:1" x14ac:dyDescent="0.2">
      <c r="A210" s="164">
        <v>44950</v>
      </c>
    </row>
    <row r="211" spans="1:1" x14ac:dyDescent="0.2">
      <c r="A211" s="164">
        <v>44951</v>
      </c>
    </row>
    <row r="212" spans="1:1" x14ac:dyDescent="0.2">
      <c r="A212" s="164">
        <v>44952</v>
      </c>
    </row>
    <row r="213" spans="1:1" x14ac:dyDescent="0.2">
      <c r="A213" s="164">
        <v>44953</v>
      </c>
    </row>
    <row r="214" spans="1:1" x14ac:dyDescent="0.2">
      <c r="A214" s="164">
        <v>44954</v>
      </c>
    </row>
    <row r="215" spans="1:1" x14ac:dyDescent="0.2">
      <c r="A215" s="164">
        <v>44955</v>
      </c>
    </row>
    <row r="216" spans="1:1" x14ac:dyDescent="0.2">
      <c r="A216" s="164">
        <v>44956</v>
      </c>
    </row>
    <row r="217" spans="1:1" x14ac:dyDescent="0.2">
      <c r="A217" s="164">
        <v>44957</v>
      </c>
    </row>
    <row r="218" spans="1:1" x14ac:dyDescent="0.2">
      <c r="A218" s="164">
        <v>44958</v>
      </c>
    </row>
    <row r="219" spans="1:1" x14ac:dyDescent="0.2">
      <c r="A219" s="164">
        <v>44959</v>
      </c>
    </row>
    <row r="220" spans="1:1" x14ac:dyDescent="0.2">
      <c r="A220" s="164">
        <v>44960</v>
      </c>
    </row>
    <row r="221" spans="1:1" x14ac:dyDescent="0.2">
      <c r="A221" s="164">
        <v>44961</v>
      </c>
    </row>
    <row r="222" spans="1:1" x14ac:dyDescent="0.2">
      <c r="A222" s="164">
        <v>44962</v>
      </c>
    </row>
    <row r="223" spans="1:1" x14ac:dyDescent="0.2">
      <c r="A223" s="164">
        <v>44963</v>
      </c>
    </row>
    <row r="224" spans="1:1" x14ac:dyDescent="0.2">
      <c r="A224" s="164">
        <v>44964</v>
      </c>
    </row>
    <row r="225" spans="1:1" x14ac:dyDescent="0.2">
      <c r="A225" s="164">
        <v>44965</v>
      </c>
    </row>
    <row r="226" spans="1:1" x14ac:dyDescent="0.2">
      <c r="A226" s="164">
        <v>44966</v>
      </c>
    </row>
    <row r="227" spans="1:1" x14ac:dyDescent="0.2">
      <c r="A227" s="164">
        <v>44967</v>
      </c>
    </row>
    <row r="228" spans="1:1" x14ac:dyDescent="0.2">
      <c r="A228" s="164">
        <v>44968</v>
      </c>
    </row>
    <row r="229" spans="1:1" x14ac:dyDescent="0.2">
      <c r="A229" s="164">
        <v>44969</v>
      </c>
    </row>
    <row r="230" spans="1:1" x14ac:dyDescent="0.2">
      <c r="A230" s="164">
        <v>44970</v>
      </c>
    </row>
    <row r="231" spans="1:1" x14ac:dyDescent="0.2">
      <c r="A231" s="164">
        <v>44971</v>
      </c>
    </row>
    <row r="232" spans="1:1" x14ac:dyDescent="0.2">
      <c r="A232" s="164">
        <v>44972</v>
      </c>
    </row>
    <row r="233" spans="1:1" x14ac:dyDescent="0.2">
      <c r="A233" s="164">
        <v>44973</v>
      </c>
    </row>
    <row r="234" spans="1:1" x14ac:dyDescent="0.2">
      <c r="A234" s="164">
        <v>44974</v>
      </c>
    </row>
    <row r="235" spans="1:1" x14ac:dyDescent="0.2">
      <c r="A235" s="164">
        <v>44975</v>
      </c>
    </row>
    <row r="236" spans="1:1" x14ac:dyDescent="0.2">
      <c r="A236" s="164">
        <v>44976</v>
      </c>
    </row>
    <row r="237" spans="1:1" x14ac:dyDescent="0.2">
      <c r="A237" s="164">
        <v>44977</v>
      </c>
    </row>
    <row r="238" spans="1:1" x14ac:dyDescent="0.2">
      <c r="A238" s="164">
        <v>44978</v>
      </c>
    </row>
    <row r="239" spans="1:1" x14ac:dyDescent="0.2">
      <c r="A239" s="164">
        <v>44979</v>
      </c>
    </row>
    <row r="240" spans="1:1" x14ac:dyDescent="0.2">
      <c r="A240" s="164">
        <v>44980</v>
      </c>
    </row>
    <row r="241" spans="1:1" x14ac:dyDescent="0.2">
      <c r="A241" s="164">
        <v>44981</v>
      </c>
    </row>
    <row r="242" spans="1:1" x14ac:dyDescent="0.2">
      <c r="A242" s="164">
        <v>44982</v>
      </c>
    </row>
    <row r="243" spans="1:1" x14ac:dyDescent="0.2">
      <c r="A243" s="164">
        <v>44983</v>
      </c>
    </row>
    <row r="244" spans="1:1" x14ac:dyDescent="0.2">
      <c r="A244" s="164">
        <v>44984</v>
      </c>
    </row>
    <row r="245" spans="1:1" x14ac:dyDescent="0.2">
      <c r="A245" s="164">
        <v>44985</v>
      </c>
    </row>
    <row r="246" spans="1:1" x14ac:dyDescent="0.2">
      <c r="A246" s="164">
        <v>44986</v>
      </c>
    </row>
    <row r="247" spans="1:1" x14ac:dyDescent="0.2">
      <c r="A247" s="164">
        <v>44987</v>
      </c>
    </row>
    <row r="248" spans="1:1" x14ac:dyDescent="0.2">
      <c r="A248" s="164">
        <v>44988</v>
      </c>
    </row>
    <row r="249" spans="1:1" x14ac:dyDescent="0.2">
      <c r="A249" s="164">
        <v>44989</v>
      </c>
    </row>
    <row r="250" spans="1:1" x14ac:dyDescent="0.2">
      <c r="A250" s="164">
        <v>44990</v>
      </c>
    </row>
    <row r="251" spans="1:1" x14ac:dyDescent="0.2">
      <c r="A251" s="164">
        <v>44991</v>
      </c>
    </row>
    <row r="252" spans="1:1" x14ac:dyDescent="0.2">
      <c r="A252" s="164">
        <v>44992</v>
      </c>
    </row>
    <row r="253" spans="1:1" x14ac:dyDescent="0.2">
      <c r="A253" s="164">
        <v>44993</v>
      </c>
    </row>
    <row r="254" spans="1:1" x14ac:dyDescent="0.2">
      <c r="A254" s="164">
        <v>44994</v>
      </c>
    </row>
    <row r="255" spans="1:1" x14ac:dyDescent="0.2">
      <c r="A255" s="164">
        <v>44995</v>
      </c>
    </row>
    <row r="256" spans="1:1" x14ac:dyDescent="0.2">
      <c r="A256" s="164">
        <v>44996</v>
      </c>
    </row>
    <row r="257" spans="1:1" x14ac:dyDescent="0.2">
      <c r="A257" s="164">
        <v>44997</v>
      </c>
    </row>
    <row r="258" spans="1:1" x14ac:dyDescent="0.2">
      <c r="A258" s="164">
        <v>44998</v>
      </c>
    </row>
    <row r="259" spans="1:1" x14ac:dyDescent="0.2">
      <c r="A259" s="164">
        <v>44999</v>
      </c>
    </row>
    <row r="260" spans="1:1" x14ac:dyDescent="0.2">
      <c r="A260" s="164">
        <v>45000</v>
      </c>
    </row>
    <row r="261" spans="1:1" x14ac:dyDescent="0.2">
      <c r="A261" s="164">
        <v>45001</v>
      </c>
    </row>
    <row r="262" spans="1:1" x14ac:dyDescent="0.2">
      <c r="A262" s="164">
        <v>45002</v>
      </c>
    </row>
    <row r="263" spans="1:1" x14ac:dyDescent="0.2">
      <c r="A263" s="164">
        <v>45003</v>
      </c>
    </row>
    <row r="264" spans="1:1" x14ac:dyDescent="0.2">
      <c r="A264" s="164">
        <v>45004</v>
      </c>
    </row>
    <row r="265" spans="1:1" x14ac:dyDescent="0.2">
      <c r="A265" s="164">
        <v>45005</v>
      </c>
    </row>
    <row r="266" spans="1:1" x14ac:dyDescent="0.2">
      <c r="A266" s="164">
        <v>45006</v>
      </c>
    </row>
    <row r="267" spans="1:1" x14ac:dyDescent="0.2">
      <c r="A267" s="164">
        <v>45007</v>
      </c>
    </row>
    <row r="268" spans="1:1" x14ac:dyDescent="0.2">
      <c r="A268" s="164">
        <v>45008</v>
      </c>
    </row>
    <row r="269" spans="1:1" x14ac:dyDescent="0.2">
      <c r="A269" s="164">
        <v>45009</v>
      </c>
    </row>
    <row r="270" spans="1:1" x14ac:dyDescent="0.2">
      <c r="A270" s="164">
        <v>45010</v>
      </c>
    </row>
    <row r="271" spans="1:1" x14ac:dyDescent="0.2">
      <c r="A271" s="164">
        <v>45011</v>
      </c>
    </row>
    <row r="272" spans="1:1" x14ac:dyDescent="0.2">
      <c r="A272" s="164">
        <v>45012</v>
      </c>
    </row>
    <row r="273" spans="1:1" x14ac:dyDescent="0.2">
      <c r="A273" s="164">
        <v>45013</v>
      </c>
    </row>
    <row r="274" spans="1:1" x14ac:dyDescent="0.2">
      <c r="A274" s="164">
        <v>45014</v>
      </c>
    </row>
    <row r="275" spans="1:1" x14ac:dyDescent="0.2">
      <c r="A275" s="164">
        <v>45015</v>
      </c>
    </row>
    <row r="276" spans="1:1" x14ac:dyDescent="0.2">
      <c r="A276" s="164">
        <v>45016</v>
      </c>
    </row>
    <row r="277" spans="1:1" x14ac:dyDescent="0.2">
      <c r="A277" s="164">
        <v>45017</v>
      </c>
    </row>
    <row r="278" spans="1:1" x14ac:dyDescent="0.2">
      <c r="A278" s="164">
        <v>45018</v>
      </c>
    </row>
    <row r="279" spans="1:1" x14ac:dyDescent="0.2">
      <c r="A279" s="164">
        <v>45019</v>
      </c>
    </row>
    <row r="280" spans="1:1" x14ac:dyDescent="0.2">
      <c r="A280" s="164">
        <v>45020</v>
      </c>
    </row>
    <row r="281" spans="1:1" x14ac:dyDescent="0.2">
      <c r="A281" s="164">
        <v>45021</v>
      </c>
    </row>
    <row r="282" spans="1:1" x14ac:dyDescent="0.2">
      <c r="A282" s="164">
        <v>45022</v>
      </c>
    </row>
    <row r="283" spans="1:1" x14ac:dyDescent="0.2">
      <c r="A283" s="164">
        <v>45023</v>
      </c>
    </row>
    <row r="284" spans="1:1" x14ac:dyDescent="0.2">
      <c r="A284" s="164">
        <v>45024</v>
      </c>
    </row>
    <row r="285" spans="1:1" x14ac:dyDescent="0.2">
      <c r="A285" s="164">
        <v>45025</v>
      </c>
    </row>
    <row r="286" spans="1:1" x14ac:dyDescent="0.2">
      <c r="A286" s="164">
        <v>45026</v>
      </c>
    </row>
    <row r="287" spans="1:1" x14ac:dyDescent="0.2">
      <c r="A287" s="164">
        <v>45027</v>
      </c>
    </row>
    <row r="288" spans="1:1" x14ac:dyDescent="0.2">
      <c r="A288" s="164">
        <v>45028</v>
      </c>
    </row>
    <row r="289" spans="1:1" x14ac:dyDescent="0.2">
      <c r="A289" s="164">
        <v>45029</v>
      </c>
    </row>
    <row r="290" spans="1:1" x14ac:dyDescent="0.2">
      <c r="A290" s="164">
        <v>45030</v>
      </c>
    </row>
    <row r="291" spans="1:1" x14ac:dyDescent="0.2">
      <c r="A291" s="164">
        <v>45031</v>
      </c>
    </row>
    <row r="292" spans="1:1" x14ac:dyDescent="0.2">
      <c r="A292" s="164">
        <v>45032</v>
      </c>
    </row>
    <row r="293" spans="1:1" x14ac:dyDescent="0.2">
      <c r="A293" s="164">
        <v>45033</v>
      </c>
    </row>
    <row r="294" spans="1:1" x14ac:dyDescent="0.2">
      <c r="A294" s="164">
        <v>45034</v>
      </c>
    </row>
    <row r="295" spans="1:1" x14ac:dyDescent="0.2">
      <c r="A295" s="164">
        <v>45035</v>
      </c>
    </row>
    <row r="296" spans="1:1" x14ac:dyDescent="0.2">
      <c r="A296" s="164">
        <v>45036</v>
      </c>
    </row>
    <row r="297" spans="1:1" x14ac:dyDescent="0.2">
      <c r="A297" s="164">
        <v>45037</v>
      </c>
    </row>
    <row r="298" spans="1:1" x14ac:dyDescent="0.2">
      <c r="A298" s="164">
        <v>45038</v>
      </c>
    </row>
    <row r="299" spans="1:1" x14ac:dyDescent="0.2">
      <c r="A299" s="164">
        <v>45039</v>
      </c>
    </row>
    <row r="300" spans="1:1" x14ac:dyDescent="0.2">
      <c r="A300" s="164">
        <v>45040</v>
      </c>
    </row>
    <row r="301" spans="1:1" x14ac:dyDescent="0.2">
      <c r="A301" s="164">
        <v>45041</v>
      </c>
    </row>
    <row r="302" spans="1:1" x14ac:dyDescent="0.2">
      <c r="A302" s="164">
        <v>45042</v>
      </c>
    </row>
    <row r="303" spans="1:1" x14ac:dyDescent="0.2">
      <c r="A303" s="164">
        <v>45043</v>
      </c>
    </row>
    <row r="304" spans="1:1" x14ac:dyDescent="0.2">
      <c r="A304" s="164">
        <v>45044</v>
      </c>
    </row>
    <row r="305" spans="1:1" x14ac:dyDescent="0.2">
      <c r="A305" s="164">
        <v>45045</v>
      </c>
    </row>
    <row r="306" spans="1:1" x14ac:dyDescent="0.2">
      <c r="A306" s="164">
        <v>45046</v>
      </c>
    </row>
    <row r="307" spans="1:1" x14ac:dyDescent="0.2">
      <c r="A307" s="164">
        <v>45047</v>
      </c>
    </row>
    <row r="308" spans="1:1" x14ac:dyDescent="0.2">
      <c r="A308" s="164">
        <v>45048</v>
      </c>
    </row>
    <row r="309" spans="1:1" x14ac:dyDescent="0.2">
      <c r="A309" s="164">
        <v>45049</v>
      </c>
    </row>
    <row r="310" spans="1:1" x14ac:dyDescent="0.2">
      <c r="A310" s="164">
        <v>45050</v>
      </c>
    </row>
    <row r="311" spans="1:1" x14ac:dyDescent="0.2">
      <c r="A311" s="164">
        <v>45051</v>
      </c>
    </row>
    <row r="312" spans="1:1" x14ac:dyDescent="0.2">
      <c r="A312" s="164">
        <v>45052</v>
      </c>
    </row>
    <row r="313" spans="1:1" x14ac:dyDescent="0.2">
      <c r="A313" s="164">
        <v>45053</v>
      </c>
    </row>
    <row r="314" spans="1:1" x14ac:dyDescent="0.2">
      <c r="A314" s="164">
        <v>45054</v>
      </c>
    </row>
    <row r="315" spans="1:1" x14ac:dyDescent="0.2">
      <c r="A315" s="164">
        <v>45055</v>
      </c>
    </row>
    <row r="316" spans="1:1" x14ac:dyDescent="0.2">
      <c r="A316" s="164">
        <v>45056</v>
      </c>
    </row>
    <row r="317" spans="1:1" x14ac:dyDescent="0.2">
      <c r="A317" s="164">
        <v>45057</v>
      </c>
    </row>
    <row r="318" spans="1:1" x14ac:dyDescent="0.2">
      <c r="A318" s="164">
        <v>45058</v>
      </c>
    </row>
    <row r="319" spans="1:1" x14ac:dyDescent="0.2">
      <c r="A319" s="164">
        <v>45059</v>
      </c>
    </row>
    <row r="320" spans="1:1" x14ac:dyDescent="0.2">
      <c r="A320" s="164">
        <v>45060</v>
      </c>
    </row>
    <row r="321" spans="1:1" x14ac:dyDescent="0.2">
      <c r="A321" s="164">
        <v>45061</v>
      </c>
    </row>
    <row r="322" spans="1:1" x14ac:dyDescent="0.2">
      <c r="A322" s="164">
        <v>45062</v>
      </c>
    </row>
    <row r="323" spans="1:1" x14ac:dyDescent="0.2">
      <c r="A323" s="164">
        <v>45063</v>
      </c>
    </row>
    <row r="324" spans="1:1" x14ac:dyDescent="0.2">
      <c r="A324" s="164">
        <v>45064</v>
      </c>
    </row>
    <row r="325" spans="1:1" x14ac:dyDescent="0.2">
      <c r="A325" s="164">
        <v>45065</v>
      </c>
    </row>
    <row r="326" spans="1:1" x14ac:dyDescent="0.2">
      <c r="A326" s="164">
        <v>45066</v>
      </c>
    </row>
    <row r="327" spans="1:1" x14ac:dyDescent="0.2">
      <c r="A327" s="164">
        <v>45067</v>
      </c>
    </row>
    <row r="328" spans="1:1" x14ac:dyDescent="0.2">
      <c r="A328" s="164">
        <v>45068</v>
      </c>
    </row>
    <row r="329" spans="1:1" x14ac:dyDescent="0.2">
      <c r="A329" s="164">
        <v>45069</v>
      </c>
    </row>
    <row r="330" spans="1:1" x14ac:dyDescent="0.2">
      <c r="A330" s="164">
        <v>45070</v>
      </c>
    </row>
    <row r="331" spans="1:1" x14ac:dyDescent="0.2">
      <c r="A331" s="164">
        <v>45071</v>
      </c>
    </row>
    <row r="332" spans="1:1" x14ac:dyDescent="0.2">
      <c r="A332" s="164">
        <v>45072</v>
      </c>
    </row>
    <row r="333" spans="1:1" x14ac:dyDescent="0.2">
      <c r="A333" s="164">
        <v>45073</v>
      </c>
    </row>
    <row r="334" spans="1:1" x14ac:dyDescent="0.2">
      <c r="A334" s="164">
        <v>45074</v>
      </c>
    </row>
    <row r="335" spans="1:1" x14ac:dyDescent="0.2">
      <c r="A335" s="164">
        <v>45075</v>
      </c>
    </row>
    <row r="336" spans="1:1" x14ac:dyDescent="0.2">
      <c r="A336" s="164">
        <v>45076</v>
      </c>
    </row>
    <row r="337" spans="1:1" x14ac:dyDescent="0.2">
      <c r="A337" s="164">
        <v>45077</v>
      </c>
    </row>
    <row r="338" spans="1:1" x14ac:dyDescent="0.2">
      <c r="A338" s="164">
        <v>45078</v>
      </c>
    </row>
    <row r="339" spans="1:1" x14ac:dyDescent="0.2">
      <c r="A339" s="164">
        <v>45079</v>
      </c>
    </row>
    <row r="340" spans="1:1" x14ac:dyDescent="0.2">
      <c r="A340" s="164">
        <v>45080</v>
      </c>
    </row>
    <row r="341" spans="1:1" x14ac:dyDescent="0.2">
      <c r="A341" s="164">
        <v>45081</v>
      </c>
    </row>
    <row r="342" spans="1:1" x14ac:dyDescent="0.2">
      <c r="A342" s="164">
        <v>45082</v>
      </c>
    </row>
    <row r="343" spans="1:1" x14ac:dyDescent="0.2">
      <c r="A343" s="164">
        <v>45083</v>
      </c>
    </row>
    <row r="344" spans="1:1" x14ac:dyDescent="0.2">
      <c r="A344" s="164">
        <v>45084</v>
      </c>
    </row>
    <row r="345" spans="1:1" x14ac:dyDescent="0.2">
      <c r="A345" s="164">
        <v>45085</v>
      </c>
    </row>
    <row r="346" spans="1:1" x14ac:dyDescent="0.2">
      <c r="A346" s="164">
        <v>45086</v>
      </c>
    </row>
    <row r="347" spans="1:1" x14ac:dyDescent="0.2">
      <c r="A347" s="164">
        <v>45087</v>
      </c>
    </row>
    <row r="348" spans="1:1" x14ac:dyDescent="0.2">
      <c r="A348" s="164">
        <v>45088</v>
      </c>
    </row>
    <row r="349" spans="1:1" x14ac:dyDescent="0.2">
      <c r="A349" s="164">
        <v>45089</v>
      </c>
    </row>
    <row r="350" spans="1:1" x14ac:dyDescent="0.2">
      <c r="A350" s="164">
        <v>45090</v>
      </c>
    </row>
    <row r="351" spans="1:1" x14ac:dyDescent="0.2">
      <c r="A351" s="164">
        <v>45091</v>
      </c>
    </row>
    <row r="352" spans="1:1" x14ac:dyDescent="0.2">
      <c r="A352" s="164">
        <v>45092</v>
      </c>
    </row>
    <row r="353" spans="1:1" x14ac:dyDescent="0.2">
      <c r="A353" s="164">
        <v>45093</v>
      </c>
    </row>
    <row r="354" spans="1:1" x14ac:dyDescent="0.2">
      <c r="A354" s="164">
        <v>45094</v>
      </c>
    </row>
    <row r="355" spans="1:1" x14ac:dyDescent="0.2">
      <c r="A355" s="164">
        <v>45095</v>
      </c>
    </row>
    <row r="356" spans="1:1" x14ac:dyDescent="0.2">
      <c r="A356" s="164">
        <v>45096</v>
      </c>
    </row>
    <row r="357" spans="1:1" x14ac:dyDescent="0.2">
      <c r="A357" s="164">
        <v>45097</v>
      </c>
    </row>
    <row r="358" spans="1:1" x14ac:dyDescent="0.2">
      <c r="A358" s="164">
        <v>45098</v>
      </c>
    </row>
    <row r="359" spans="1:1" x14ac:dyDescent="0.2">
      <c r="A359" s="164">
        <v>45099</v>
      </c>
    </row>
    <row r="360" spans="1:1" x14ac:dyDescent="0.2">
      <c r="A360" s="164">
        <v>45100</v>
      </c>
    </row>
    <row r="361" spans="1:1" x14ac:dyDescent="0.2">
      <c r="A361" s="164">
        <v>45101</v>
      </c>
    </row>
    <row r="362" spans="1:1" x14ac:dyDescent="0.2">
      <c r="A362" s="164">
        <v>45102</v>
      </c>
    </row>
    <row r="363" spans="1:1" x14ac:dyDescent="0.2">
      <c r="A363" s="164">
        <v>45103</v>
      </c>
    </row>
    <row r="364" spans="1:1" x14ac:dyDescent="0.2">
      <c r="A364" s="164">
        <v>45104</v>
      </c>
    </row>
    <row r="365" spans="1:1" x14ac:dyDescent="0.2">
      <c r="A365" s="164">
        <v>45105</v>
      </c>
    </row>
    <row r="366" spans="1:1" x14ac:dyDescent="0.2">
      <c r="A366" s="164">
        <v>45106</v>
      </c>
    </row>
    <row r="367" spans="1:1" x14ac:dyDescent="0.2">
      <c r="A367" s="164">
        <v>45107</v>
      </c>
    </row>
    <row r="368" spans="1:1" x14ac:dyDescent="0.2">
      <c r="A368" s="164">
        <v>45108</v>
      </c>
    </row>
    <row r="369" spans="1:1" x14ac:dyDescent="0.2">
      <c r="A369" s="164">
        <v>45109</v>
      </c>
    </row>
    <row r="370" spans="1:1" x14ac:dyDescent="0.2">
      <c r="A370" s="164">
        <v>45110</v>
      </c>
    </row>
    <row r="371" spans="1:1" x14ac:dyDescent="0.2">
      <c r="A371" s="164">
        <v>45111</v>
      </c>
    </row>
    <row r="372" spans="1:1" x14ac:dyDescent="0.2">
      <c r="A372" s="164">
        <v>45112</v>
      </c>
    </row>
    <row r="373" spans="1:1" x14ac:dyDescent="0.2">
      <c r="A373" s="164">
        <v>45113</v>
      </c>
    </row>
    <row r="374" spans="1:1" x14ac:dyDescent="0.2">
      <c r="A374" s="164">
        <v>45114</v>
      </c>
    </row>
    <row r="375" spans="1:1" x14ac:dyDescent="0.2">
      <c r="A375" s="164">
        <v>45115</v>
      </c>
    </row>
    <row r="376" spans="1:1" x14ac:dyDescent="0.2">
      <c r="A376" s="164">
        <v>45116</v>
      </c>
    </row>
    <row r="377" spans="1:1" x14ac:dyDescent="0.2">
      <c r="A377" s="164">
        <v>45117</v>
      </c>
    </row>
    <row r="378" spans="1:1" x14ac:dyDescent="0.2">
      <c r="A378" s="164">
        <v>45118</v>
      </c>
    </row>
    <row r="379" spans="1:1" x14ac:dyDescent="0.2">
      <c r="A379" s="164">
        <v>45119</v>
      </c>
    </row>
    <row r="380" spans="1:1" x14ac:dyDescent="0.2">
      <c r="A380" s="164">
        <v>45120</v>
      </c>
    </row>
    <row r="381" spans="1:1" x14ac:dyDescent="0.2">
      <c r="A381" s="164">
        <v>45121</v>
      </c>
    </row>
    <row r="382" spans="1:1" x14ac:dyDescent="0.2">
      <c r="A382" s="164">
        <v>45122</v>
      </c>
    </row>
    <row r="383" spans="1:1" x14ac:dyDescent="0.2">
      <c r="A383" s="164">
        <v>45123</v>
      </c>
    </row>
    <row r="384" spans="1:1" x14ac:dyDescent="0.2">
      <c r="A384" s="164">
        <v>45124</v>
      </c>
    </row>
    <row r="385" spans="1:1" x14ac:dyDescent="0.2">
      <c r="A385" s="164">
        <v>45125</v>
      </c>
    </row>
    <row r="386" spans="1:1" x14ac:dyDescent="0.2">
      <c r="A386" s="164">
        <v>45126</v>
      </c>
    </row>
    <row r="387" spans="1:1" x14ac:dyDescent="0.2">
      <c r="A387" s="164">
        <v>45127</v>
      </c>
    </row>
    <row r="388" spans="1:1" x14ac:dyDescent="0.2">
      <c r="A388" s="164">
        <v>45128</v>
      </c>
    </row>
    <row r="389" spans="1:1" x14ac:dyDescent="0.2">
      <c r="A389" s="164">
        <v>45129</v>
      </c>
    </row>
    <row r="390" spans="1:1" x14ac:dyDescent="0.2">
      <c r="A390" s="164">
        <v>45130</v>
      </c>
    </row>
    <row r="391" spans="1:1" x14ac:dyDescent="0.2">
      <c r="A391" s="164">
        <v>45131</v>
      </c>
    </row>
    <row r="392" spans="1:1" x14ac:dyDescent="0.2">
      <c r="A392" s="164">
        <v>45132</v>
      </c>
    </row>
    <row r="393" spans="1:1" x14ac:dyDescent="0.2">
      <c r="A393" s="164">
        <v>45133</v>
      </c>
    </row>
    <row r="394" spans="1:1" x14ac:dyDescent="0.2">
      <c r="A394" s="164">
        <v>45134</v>
      </c>
    </row>
    <row r="395" spans="1:1" x14ac:dyDescent="0.2">
      <c r="A395" s="164">
        <v>45135</v>
      </c>
    </row>
    <row r="396" spans="1:1" x14ac:dyDescent="0.2">
      <c r="A396" s="164">
        <v>45136</v>
      </c>
    </row>
    <row r="397" spans="1:1" x14ac:dyDescent="0.2">
      <c r="A397" s="164">
        <v>45137</v>
      </c>
    </row>
    <row r="398" spans="1:1" x14ac:dyDescent="0.2">
      <c r="A398" s="164">
        <v>45138</v>
      </c>
    </row>
    <row r="399" spans="1:1" x14ac:dyDescent="0.2">
      <c r="A399" s="164">
        <v>45139</v>
      </c>
    </row>
    <row r="400" spans="1:1" x14ac:dyDescent="0.2">
      <c r="A400" s="164">
        <v>45140</v>
      </c>
    </row>
    <row r="401" spans="1:1" x14ac:dyDescent="0.2">
      <c r="A401" s="164">
        <v>45141</v>
      </c>
    </row>
    <row r="402" spans="1:1" x14ac:dyDescent="0.2">
      <c r="A402" s="164">
        <v>45142</v>
      </c>
    </row>
    <row r="403" spans="1:1" x14ac:dyDescent="0.2">
      <c r="A403" s="164">
        <v>45143</v>
      </c>
    </row>
    <row r="404" spans="1:1" x14ac:dyDescent="0.2">
      <c r="A404" s="164">
        <v>45144</v>
      </c>
    </row>
    <row r="405" spans="1:1" x14ac:dyDescent="0.2">
      <c r="A405" s="164">
        <v>45145</v>
      </c>
    </row>
    <row r="406" spans="1:1" x14ac:dyDescent="0.2">
      <c r="A406" s="164">
        <v>45146</v>
      </c>
    </row>
    <row r="407" spans="1:1" x14ac:dyDescent="0.2">
      <c r="A407" s="164">
        <v>45147</v>
      </c>
    </row>
    <row r="408" spans="1:1" x14ac:dyDescent="0.2">
      <c r="A408" s="164">
        <v>45148</v>
      </c>
    </row>
    <row r="409" spans="1:1" x14ac:dyDescent="0.2">
      <c r="A409" s="164">
        <v>45149</v>
      </c>
    </row>
    <row r="410" spans="1:1" x14ac:dyDescent="0.2">
      <c r="A410" s="164">
        <v>45150</v>
      </c>
    </row>
    <row r="411" spans="1:1" x14ac:dyDescent="0.2">
      <c r="A411" s="164">
        <v>45151</v>
      </c>
    </row>
    <row r="412" spans="1:1" x14ac:dyDescent="0.2">
      <c r="A412" s="164">
        <v>45152</v>
      </c>
    </row>
    <row r="413" spans="1:1" x14ac:dyDescent="0.2">
      <c r="A413" s="164">
        <v>45153</v>
      </c>
    </row>
    <row r="414" spans="1:1" x14ac:dyDescent="0.2">
      <c r="A414" s="164">
        <v>45154</v>
      </c>
    </row>
    <row r="415" spans="1:1" x14ac:dyDescent="0.2">
      <c r="A415" s="164">
        <v>45155</v>
      </c>
    </row>
    <row r="416" spans="1:1" x14ac:dyDescent="0.2">
      <c r="A416" s="164">
        <v>45156</v>
      </c>
    </row>
    <row r="417" spans="1:1" x14ac:dyDescent="0.2">
      <c r="A417" s="164">
        <v>45157</v>
      </c>
    </row>
    <row r="418" spans="1:1" x14ac:dyDescent="0.2">
      <c r="A418" s="164">
        <v>45158</v>
      </c>
    </row>
    <row r="419" spans="1:1" x14ac:dyDescent="0.2">
      <c r="A419" s="164">
        <v>45159</v>
      </c>
    </row>
    <row r="420" spans="1:1" x14ac:dyDescent="0.2">
      <c r="A420" s="164">
        <v>45160</v>
      </c>
    </row>
    <row r="421" spans="1:1" x14ac:dyDescent="0.2">
      <c r="A421" s="164">
        <v>45161</v>
      </c>
    </row>
    <row r="422" spans="1:1" x14ac:dyDescent="0.2">
      <c r="A422" s="164">
        <v>45162</v>
      </c>
    </row>
    <row r="423" spans="1:1" x14ac:dyDescent="0.2">
      <c r="A423" s="164">
        <v>45163</v>
      </c>
    </row>
    <row r="424" spans="1:1" x14ac:dyDescent="0.2">
      <c r="A424" s="164">
        <v>45164</v>
      </c>
    </row>
    <row r="425" spans="1:1" x14ac:dyDescent="0.2">
      <c r="A425" s="164">
        <v>45165</v>
      </c>
    </row>
    <row r="426" spans="1:1" x14ac:dyDescent="0.2">
      <c r="A426" s="164">
        <v>45166</v>
      </c>
    </row>
    <row r="427" spans="1:1" x14ac:dyDescent="0.2">
      <c r="A427" s="164">
        <v>45167</v>
      </c>
    </row>
    <row r="428" spans="1:1" x14ac:dyDescent="0.2">
      <c r="A428" s="164">
        <v>45168</v>
      </c>
    </row>
    <row r="429" spans="1:1" x14ac:dyDescent="0.2">
      <c r="A429" s="164">
        <v>45169</v>
      </c>
    </row>
    <row r="430" spans="1:1" x14ac:dyDescent="0.2">
      <c r="A430" s="164">
        <v>45170</v>
      </c>
    </row>
    <row r="431" spans="1:1" x14ac:dyDescent="0.2">
      <c r="A431" s="164">
        <v>45171</v>
      </c>
    </row>
    <row r="432" spans="1:1" x14ac:dyDescent="0.2">
      <c r="A432" s="164">
        <v>45172</v>
      </c>
    </row>
    <row r="433" spans="1:1" x14ac:dyDescent="0.2">
      <c r="A433" s="164">
        <v>45173</v>
      </c>
    </row>
    <row r="434" spans="1:1" x14ac:dyDescent="0.2">
      <c r="A434" s="164">
        <v>45174</v>
      </c>
    </row>
    <row r="435" spans="1:1" x14ac:dyDescent="0.2">
      <c r="A435" s="164">
        <v>45175</v>
      </c>
    </row>
    <row r="436" spans="1:1" x14ac:dyDescent="0.2">
      <c r="A436" s="164">
        <v>45176</v>
      </c>
    </row>
    <row r="437" spans="1:1" x14ac:dyDescent="0.2">
      <c r="A437" s="164">
        <v>45177</v>
      </c>
    </row>
    <row r="438" spans="1:1" x14ac:dyDescent="0.2">
      <c r="A438" s="164">
        <v>45178</v>
      </c>
    </row>
    <row r="439" spans="1:1" x14ac:dyDescent="0.2">
      <c r="A439" s="164">
        <v>45179</v>
      </c>
    </row>
    <row r="440" spans="1:1" x14ac:dyDescent="0.2">
      <c r="A440" s="164">
        <v>45180</v>
      </c>
    </row>
    <row r="441" spans="1:1" x14ac:dyDescent="0.2">
      <c r="A441" s="164">
        <v>45181</v>
      </c>
    </row>
    <row r="442" spans="1:1" x14ac:dyDescent="0.2">
      <c r="A442" s="164">
        <v>45182</v>
      </c>
    </row>
    <row r="443" spans="1:1" x14ac:dyDescent="0.2">
      <c r="A443" s="164">
        <v>45183</v>
      </c>
    </row>
    <row r="444" spans="1:1" x14ac:dyDescent="0.2">
      <c r="A444" s="164">
        <v>45184</v>
      </c>
    </row>
    <row r="445" spans="1:1" x14ac:dyDescent="0.2">
      <c r="A445" s="164">
        <v>45185</v>
      </c>
    </row>
    <row r="446" spans="1:1" x14ac:dyDescent="0.2">
      <c r="A446" s="164">
        <v>45186</v>
      </c>
    </row>
    <row r="447" spans="1:1" x14ac:dyDescent="0.2">
      <c r="A447" s="164">
        <v>45187</v>
      </c>
    </row>
    <row r="448" spans="1:1" x14ac:dyDescent="0.2">
      <c r="A448" s="164">
        <v>45188</v>
      </c>
    </row>
    <row r="449" spans="1:1" x14ac:dyDescent="0.2">
      <c r="A449" s="164">
        <v>45189</v>
      </c>
    </row>
    <row r="450" spans="1:1" x14ac:dyDescent="0.2">
      <c r="A450" s="164">
        <v>45190</v>
      </c>
    </row>
    <row r="451" spans="1:1" x14ac:dyDescent="0.2">
      <c r="A451" s="164">
        <v>45191</v>
      </c>
    </row>
    <row r="452" spans="1:1" x14ac:dyDescent="0.2">
      <c r="A452" s="164">
        <v>45192</v>
      </c>
    </row>
    <row r="453" spans="1:1" x14ac:dyDescent="0.2">
      <c r="A453" s="164">
        <v>45193</v>
      </c>
    </row>
    <row r="454" spans="1:1" x14ac:dyDescent="0.2">
      <c r="A454" s="164">
        <v>45194</v>
      </c>
    </row>
    <row r="455" spans="1:1" x14ac:dyDescent="0.2">
      <c r="A455" s="164">
        <v>45195</v>
      </c>
    </row>
    <row r="456" spans="1:1" x14ac:dyDescent="0.2">
      <c r="A456" s="164">
        <v>45196</v>
      </c>
    </row>
    <row r="457" spans="1:1" x14ac:dyDescent="0.2">
      <c r="A457" s="164">
        <v>45197</v>
      </c>
    </row>
    <row r="458" spans="1:1" x14ac:dyDescent="0.2">
      <c r="A458" s="164">
        <v>45198</v>
      </c>
    </row>
    <row r="459" spans="1:1" x14ac:dyDescent="0.2">
      <c r="A459" s="164">
        <v>45199</v>
      </c>
    </row>
    <row r="460" spans="1:1" x14ac:dyDescent="0.2">
      <c r="A460" s="164">
        <v>45200</v>
      </c>
    </row>
    <row r="461" spans="1:1" x14ac:dyDescent="0.2">
      <c r="A461" s="164">
        <v>45201</v>
      </c>
    </row>
    <row r="462" spans="1:1" x14ac:dyDescent="0.2">
      <c r="A462" s="164">
        <v>45202</v>
      </c>
    </row>
    <row r="463" spans="1:1" x14ac:dyDescent="0.2">
      <c r="A463" s="164">
        <v>45203</v>
      </c>
    </row>
    <row r="464" spans="1:1" x14ac:dyDescent="0.2">
      <c r="A464" s="164">
        <v>45204</v>
      </c>
    </row>
    <row r="465" spans="1:1" x14ac:dyDescent="0.2">
      <c r="A465" s="164">
        <v>45205</v>
      </c>
    </row>
    <row r="466" spans="1:1" x14ac:dyDescent="0.2">
      <c r="A466" s="164">
        <v>45206</v>
      </c>
    </row>
    <row r="467" spans="1:1" x14ac:dyDescent="0.2">
      <c r="A467" s="164">
        <v>45207</v>
      </c>
    </row>
    <row r="468" spans="1:1" x14ac:dyDescent="0.2">
      <c r="A468" s="164">
        <v>45208</v>
      </c>
    </row>
    <row r="469" spans="1:1" x14ac:dyDescent="0.2">
      <c r="A469" s="164">
        <v>45209</v>
      </c>
    </row>
    <row r="470" spans="1:1" x14ac:dyDescent="0.2">
      <c r="A470" s="164">
        <v>45210</v>
      </c>
    </row>
    <row r="471" spans="1:1" x14ac:dyDescent="0.2">
      <c r="A471" s="164">
        <v>45211</v>
      </c>
    </row>
    <row r="472" spans="1:1" x14ac:dyDescent="0.2">
      <c r="A472" s="164">
        <v>45212</v>
      </c>
    </row>
    <row r="473" spans="1:1" x14ac:dyDescent="0.2">
      <c r="A473" s="164">
        <v>45213</v>
      </c>
    </row>
    <row r="474" spans="1:1" x14ac:dyDescent="0.2">
      <c r="A474" s="164">
        <v>45214</v>
      </c>
    </row>
    <row r="475" spans="1:1" x14ac:dyDescent="0.2">
      <c r="A475" s="164">
        <v>45215</v>
      </c>
    </row>
    <row r="476" spans="1:1" x14ac:dyDescent="0.2">
      <c r="A476" s="164">
        <v>45216</v>
      </c>
    </row>
    <row r="477" spans="1:1" x14ac:dyDescent="0.2">
      <c r="A477" s="164">
        <v>45217</v>
      </c>
    </row>
    <row r="478" spans="1:1" x14ac:dyDescent="0.2">
      <c r="A478" s="164">
        <v>45218</v>
      </c>
    </row>
    <row r="479" spans="1:1" x14ac:dyDescent="0.2">
      <c r="A479" s="164">
        <v>45219</v>
      </c>
    </row>
    <row r="480" spans="1:1" x14ac:dyDescent="0.2">
      <c r="A480" s="164">
        <v>45220</v>
      </c>
    </row>
    <row r="481" spans="1:1" x14ac:dyDescent="0.2">
      <c r="A481" s="164">
        <v>45221</v>
      </c>
    </row>
    <row r="482" spans="1:1" x14ac:dyDescent="0.2">
      <c r="A482" s="164">
        <v>45222</v>
      </c>
    </row>
    <row r="483" spans="1:1" x14ac:dyDescent="0.2">
      <c r="A483" s="164">
        <v>45223</v>
      </c>
    </row>
    <row r="484" spans="1:1" x14ac:dyDescent="0.2">
      <c r="A484" s="164">
        <v>45224</v>
      </c>
    </row>
    <row r="485" spans="1:1" x14ac:dyDescent="0.2">
      <c r="A485" s="164">
        <v>45225</v>
      </c>
    </row>
    <row r="486" spans="1:1" x14ac:dyDescent="0.2">
      <c r="A486" s="164">
        <v>45226</v>
      </c>
    </row>
    <row r="487" spans="1:1" x14ac:dyDescent="0.2">
      <c r="A487" s="164">
        <v>45227</v>
      </c>
    </row>
    <row r="488" spans="1:1" x14ac:dyDescent="0.2">
      <c r="A488" s="164">
        <v>45228</v>
      </c>
    </row>
    <row r="489" spans="1:1" x14ac:dyDescent="0.2">
      <c r="A489" s="164">
        <v>45229</v>
      </c>
    </row>
    <row r="490" spans="1:1" x14ac:dyDescent="0.2">
      <c r="A490" s="164">
        <v>45230</v>
      </c>
    </row>
    <row r="491" spans="1:1" x14ac:dyDescent="0.2">
      <c r="A491" s="164">
        <v>45231</v>
      </c>
    </row>
    <row r="492" spans="1:1" x14ac:dyDescent="0.2">
      <c r="A492" s="164">
        <v>45232</v>
      </c>
    </row>
    <row r="493" spans="1:1" x14ac:dyDescent="0.2">
      <c r="A493" s="164">
        <v>45233</v>
      </c>
    </row>
    <row r="494" spans="1:1" x14ac:dyDescent="0.2">
      <c r="A494" s="164">
        <v>45234</v>
      </c>
    </row>
    <row r="495" spans="1:1" x14ac:dyDescent="0.2">
      <c r="A495" s="164">
        <v>45235</v>
      </c>
    </row>
    <row r="496" spans="1:1" x14ac:dyDescent="0.2">
      <c r="A496" s="164">
        <v>45236</v>
      </c>
    </row>
    <row r="497" spans="1:1" x14ac:dyDescent="0.2">
      <c r="A497" s="164">
        <v>45237</v>
      </c>
    </row>
    <row r="498" spans="1:1" x14ac:dyDescent="0.2">
      <c r="A498" s="164">
        <v>45238</v>
      </c>
    </row>
    <row r="499" spans="1:1" x14ac:dyDescent="0.2">
      <c r="A499" s="164">
        <v>45239</v>
      </c>
    </row>
    <row r="500" spans="1:1" x14ac:dyDescent="0.2">
      <c r="A500" s="164">
        <v>45240</v>
      </c>
    </row>
    <row r="501" spans="1:1" x14ac:dyDescent="0.2">
      <c r="A501" s="164">
        <v>45241</v>
      </c>
    </row>
    <row r="502" spans="1:1" x14ac:dyDescent="0.2">
      <c r="A502" s="164">
        <v>45242</v>
      </c>
    </row>
    <row r="503" spans="1:1" x14ac:dyDescent="0.2">
      <c r="A503" s="164">
        <v>45243</v>
      </c>
    </row>
    <row r="504" spans="1:1" x14ac:dyDescent="0.2">
      <c r="A504" s="164">
        <v>45244</v>
      </c>
    </row>
    <row r="505" spans="1:1" x14ac:dyDescent="0.2">
      <c r="A505" s="164">
        <v>45245</v>
      </c>
    </row>
    <row r="506" spans="1:1" x14ac:dyDescent="0.2">
      <c r="A506" s="164">
        <v>45246</v>
      </c>
    </row>
    <row r="507" spans="1:1" x14ac:dyDescent="0.2">
      <c r="A507" s="164">
        <v>45247</v>
      </c>
    </row>
    <row r="508" spans="1:1" x14ac:dyDescent="0.2">
      <c r="A508" s="164">
        <v>45248</v>
      </c>
    </row>
    <row r="509" spans="1:1" x14ac:dyDescent="0.2">
      <c r="A509" s="164">
        <v>45249</v>
      </c>
    </row>
    <row r="510" spans="1:1" x14ac:dyDescent="0.2">
      <c r="A510" s="164">
        <v>45250</v>
      </c>
    </row>
    <row r="511" spans="1:1" x14ac:dyDescent="0.2">
      <c r="A511" s="164">
        <v>45251</v>
      </c>
    </row>
    <row r="512" spans="1:1" x14ac:dyDescent="0.2">
      <c r="A512" s="164">
        <v>45252</v>
      </c>
    </row>
    <row r="513" spans="1:1" x14ac:dyDescent="0.2">
      <c r="A513" s="164">
        <v>45253</v>
      </c>
    </row>
    <row r="514" spans="1:1" x14ac:dyDescent="0.2">
      <c r="A514" s="164">
        <v>45254</v>
      </c>
    </row>
    <row r="515" spans="1:1" x14ac:dyDescent="0.2">
      <c r="A515" s="164">
        <v>45255</v>
      </c>
    </row>
    <row r="516" spans="1:1" x14ac:dyDescent="0.2">
      <c r="A516" s="164">
        <v>45256</v>
      </c>
    </row>
    <row r="517" spans="1:1" x14ac:dyDescent="0.2">
      <c r="A517" s="164">
        <v>45257</v>
      </c>
    </row>
    <row r="518" spans="1:1" x14ac:dyDescent="0.2">
      <c r="A518" s="164">
        <v>45258</v>
      </c>
    </row>
    <row r="519" spans="1:1" x14ac:dyDescent="0.2">
      <c r="A519" s="164">
        <v>45259</v>
      </c>
    </row>
    <row r="520" spans="1:1" x14ac:dyDescent="0.2">
      <c r="A520" s="164">
        <v>45260</v>
      </c>
    </row>
    <row r="521" spans="1:1" x14ac:dyDescent="0.2">
      <c r="A521" s="164">
        <v>45261</v>
      </c>
    </row>
    <row r="522" spans="1:1" x14ac:dyDescent="0.2">
      <c r="A522" s="164">
        <v>45262</v>
      </c>
    </row>
    <row r="523" spans="1:1" x14ac:dyDescent="0.2">
      <c r="A523" s="164">
        <v>45263</v>
      </c>
    </row>
    <row r="524" spans="1:1" x14ac:dyDescent="0.2">
      <c r="A524" s="164">
        <v>45264</v>
      </c>
    </row>
    <row r="525" spans="1:1" x14ac:dyDescent="0.2">
      <c r="A525" s="164">
        <v>45265</v>
      </c>
    </row>
    <row r="526" spans="1:1" x14ac:dyDescent="0.2">
      <c r="A526" s="164">
        <v>45266</v>
      </c>
    </row>
    <row r="527" spans="1:1" x14ac:dyDescent="0.2">
      <c r="A527" s="164">
        <v>45267</v>
      </c>
    </row>
    <row r="528" spans="1:1" x14ac:dyDescent="0.2">
      <c r="A528" s="164">
        <v>45268</v>
      </c>
    </row>
    <row r="529" spans="1:1" x14ac:dyDescent="0.2">
      <c r="A529" s="164">
        <v>45269</v>
      </c>
    </row>
    <row r="530" spans="1:1" x14ac:dyDescent="0.2">
      <c r="A530" s="164">
        <v>45270</v>
      </c>
    </row>
    <row r="531" spans="1:1" x14ac:dyDescent="0.2">
      <c r="A531" s="164">
        <v>45271</v>
      </c>
    </row>
    <row r="532" spans="1:1" x14ac:dyDescent="0.2">
      <c r="A532" s="164">
        <v>45272</v>
      </c>
    </row>
    <row r="533" spans="1:1" x14ac:dyDescent="0.2">
      <c r="A533" s="164">
        <v>45273</v>
      </c>
    </row>
    <row r="534" spans="1:1" x14ac:dyDescent="0.2">
      <c r="A534" s="164">
        <v>45274</v>
      </c>
    </row>
    <row r="535" spans="1:1" x14ac:dyDescent="0.2">
      <c r="A535" s="164">
        <v>45275</v>
      </c>
    </row>
    <row r="536" spans="1:1" x14ac:dyDescent="0.2">
      <c r="A536" s="164">
        <v>45276</v>
      </c>
    </row>
    <row r="537" spans="1:1" x14ac:dyDescent="0.2">
      <c r="A537" s="164">
        <v>45277</v>
      </c>
    </row>
    <row r="538" spans="1:1" x14ac:dyDescent="0.2">
      <c r="A538" s="164">
        <v>45278</v>
      </c>
    </row>
    <row r="539" spans="1:1" x14ac:dyDescent="0.2">
      <c r="A539" s="164">
        <v>45279</v>
      </c>
    </row>
    <row r="540" spans="1:1" x14ac:dyDescent="0.2">
      <c r="A540" s="164">
        <v>45280</v>
      </c>
    </row>
    <row r="541" spans="1:1" x14ac:dyDescent="0.2">
      <c r="A541" s="164">
        <v>45281</v>
      </c>
    </row>
    <row r="542" spans="1:1" x14ac:dyDescent="0.2">
      <c r="A542" s="164">
        <v>45282</v>
      </c>
    </row>
    <row r="543" spans="1:1" x14ac:dyDescent="0.2">
      <c r="A543" s="164">
        <v>45283</v>
      </c>
    </row>
    <row r="544" spans="1:1" x14ac:dyDescent="0.2">
      <c r="A544" s="164">
        <v>45284</v>
      </c>
    </row>
    <row r="545" spans="1:1" x14ac:dyDescent="0.2">
      <c r="A545" s="164">
        <v>45285</v>
      </c>
    </row>
    <row r="546" spans="1:1" x14ac:dyDescent="0.2">
      <c r="A546" s="164">
        <v>45286</v>
      </c>
    </row>
    <row r="547" spans="1:1" x14ac:dyDescent="0.2">
      <c r="A547" s="164">
        <v>45287</v>
      </c>
    </row>
    <row r="548" spans="1:1" x14ac:dyDescent="0.2">
      <c r="A548" s="164">
        <v>45288</v>
      </c>
    </row>
    <row r="549" spans="1:1" x14ac:dyDescent="0.2">
      <c r="A549" s="164">
        <v>45289</v>
      </c>
    </row>
    <row r="550" spans="1:1" x14ac:dyDescent="0.2">
      <c r="A550" s="164">
        <v>45290</v>
      </c>
    </row>
    <row r="551" spans="1:1" x14ac:dyDescent="0.2">
      <c r="A551" s="164">
        <v>45291</v>
      </c>
    </row>
    <row r="552" spans="1:1" x14ac:dyDescent="0.2">
      <c r="A552" s="164">
        <v>45292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tabColor rgb="FFFFFF00"/>
    <pageSetUpPr fitToPage="1"/>
  </sheetPr>
  <dimension ref="A1:AF425"/>
  <sheetViews>
    <sheetView workbookViewId="0"/>
  </sheetViews>
  <sheetFormatPr defaultColWidth="9.140625" defaultRowHeight="12.75" x14ac:dyDescent="0.2"/>
  <cols>
    <col min="1" max="1" width="3.140625" style="7" bestFit="1" customWidth="1"/>
    <col min="2" max="2" width="16.5703125" style="48" customWidth="1"/>
    <col min="3" max="3" width="44.7109375" style="60" hidden="1" customWidth="1"/>
    <col min="4" max="4" width="36" style="60" hidden="1" customWidth="1"/>
    <col min="5" max="5" width="30.5703125" style="7" customWidth="1"/>
    <col min="6" max="6" width="38.5703125" style="7" customWidth="1"/>
    <col min="7" max="7" width="19.85546875" style="7" customWidth="1"/>
    <col min="8" max="8" width="24" style="7" customWidth="1"/>
    <col min="9" max="9" width="0.42578125" style="7" customWidth="1"/>
    <col min="10" max="10" width="29.42578125" style="7" customWidth="1"/>
    <col min="11" max="11" width="21.7109375" style="7" customWidth="1"/>
    <col min="12" max="12" width="0.85546875" style="7" hidden="1" customWidth="1"/>
    <col min="13" max="13" width="13.28515625" style="7" customWidth="1"/>
    <col min="14" max="14" width="11.5703125" style="7" customWidth="1"/>
    <col min="15" max="15" width="16.5703125" style="7" customWidth="1"/>
    <col min="16" max="16" width="15.42578125" style="7" customWidth="1"/>
    <col min="17" max="17" width="0.140625" style="7" hidden="1" customWidth="1"/>
    <col min="18" max="18" width="15.85546875" style="7" customWidth="1"/>
    <col min="19" max="19" width="24.85546875" style="60" hidden="1" customWidth="1"/>
    <col min="20" max="20" width="0.42578125" style="7" hidden="1" customWidth="1"/>
    <col min="21" max="21" width="12.7109375" style="7" customWidth="1"/>
    <col min="22" max="25" width="12.7109375" style="7" hidden="1" customWidth="1"/>
    <col min="26" max="30" width="12.7109375" style="18" hidden="1" customWidth="1"/>
    <col min="31" max="31" width="12.7109375" style="19" customWidth="1"/>
    <col min="32" max="32" width="12.7109375" style="20" customWidth="1"/>
    <col min="33" max="16384" width="9.140625" style="7"/>
  </cols>
  <sheetData>
    <row r="1" spans="1:32" ht="15" customHeight="1" x14ac:dyDescent="0.2">
      <c r="A1" s="6"/>
      <c r="B1" s="7"/>
      <c r="C1" s="7"/>
      <c r="D1" s="8"/>
      <c r="E1" s="17"/>
      <c r="F1" s="133"/>
      <c r="G1" s="131" t="s">
        <v>180</v>
      </c>
      <c r="H1" s="11"/>
      <c r="I1" s="12"/>
      <c r="J1" s="132" t="s">
        <v>179</v>
      </c>
      <c r="K1" s="10"/>
      <c r="L1" s="12"/>
      <c r="M1" s="10"/>
      <c r="N1" s="12"/>
      <c r="O1" s="12"/>
      <c r="P1" s="12"/>
      <c r="Q1" s="12"/>
      <c r="R1" s="13"/>
      <c r="S1" s="9"/>
      <c r="T1" s="13"/>
      <c r="U1" s="14"/>
      <c r="V1" s="15"/>
      <c r="W1" s="16"/>
      <c r="X1" s="17"/>
      <c r="Y1" s="17"/>
    </row>
    <row r="2" spans="1:32" ht="10.5" customHeight="1" thickBot="1" x14ac:dyDescent="0.35">
      <c r="B2" s="7"/>
      <c r="C2" s="7"/>
      <c r="D2" s="21"/>
      <c r="E2" s="17"/>
      <c r="F2" s="134"/>
      <c r="G2" s="23" t="s">
        <v>280</v>
      </c>
      <c r="H2" s="22"/>
      <c r="I2" s="22"/>
      <c r="J2" s="130"/>
      <c r="K2" s="22"/>
      <c r="L2" s="22"/>
      <c r="M2" s="22"/>
      <c r="N2" s="22"/>
      <c r="O2" s="22"/>
      <c r="P2" s="24"/>
      <c r="Q2" s="25"/>
      <c r="R2" s="26"/>
      <c r="S2" s="22"/>
      <c r="T2" s="26"/>
      <c r="U2" s="14"/>
      <c r="V2" s="27"/>
      <c r="W2" s="28"/>
      <c r="X2" s="29"/>
      <c r="Y2" s="29"/>
    </row>
    <row r="3" spans="1:32" ht="23.25" customHeight="1" x14ac:dyDescent="0.3">
      <c r="B3" s="30"/>
      <c r="C3" s="30"/>
      <c r="D3" s="30"/>
      <c r="E3" s="32"/>
      <c r="F3" s="28"/>
      <c r="G3" s="28"/>
      <c r="H3" s="32"/>
      <c r="I3" s="28"/>
      <c r="J3" s="28"/>
      <c r="K3" s="28"/>
      <c r="L3" s="121" t="s">
        <v>178</v>
      </c>
      <c r="M3" s="28"/>
      <c r="N3" s="28"/>
      <c r="O3" s="28"/>
      <c r="P3" s="28"/>
      <c r="Q3" s="28"/>
      <c r="R3" s="32"/>
      <c r="S3" s="108"/>
      <c r="T3" s="32"/>
      <c r="U3" s="32"/>
      <c r="V3" s="33" t="s">
        <v>188</v>
      </c>
      <c r="W3" s="28"/>
      <c r="X3" s="33" t="s">
        <v>176</v>
      </c>
      <c r="Y3" s="33" t="s">
        <v>237</v>
      </c>
      <c r="Z3" s="34" t="s">
        <v>174</v>
      </c>
      <c r="AA3" s="35" t="s">
        <v>234</v>
      </c>
      <c r="AB3" s="36" t="s">
        <v>177</v>
      </c>
      <c r="AC3" s="35" t="s">
        <v>175</v>
      </c>
      <c r="AD3" s="37" t="s">
        <v>173</v>
      </c>
    </row>
    <row r="4" spans="1:32" ht="21" customHeight="1" x14ac:dyDescent="0.35">
      <c r="B4" s="30"/>
      <c r="C4" s="30"/>
      <c r="D4" s="30"/>
      <c r="E4" s="32"/>
      <c r="F4" s="28"/>
      <c r="G4" s="28"/>
      <c r="H4" s="32"/>
      <c r="I4" s="28"/>
      <c r="J4" s="28"/>
      <c r="K4" s="28"/>
      <c r="L4" s="42" t="s">
        <v>230</v>
      </c>
      <c r="M4" s="28"/>
      <c r="N4" s="28"/>
      <c r="O4" s="28"/>
      <c r="P4" s="28"/>
      <c r="Q4" s="28"/>
      <c r="R4" s="32"/>
      <c r="S4" s="31"/>
      <c r="T4" s="32"/>
      <c r="U4" s="32"/>
      <c r="W4" s="38"/>
      <c r="Z4" s="34"/>
      <c r="AA4" s="39"/>
      <c r="AB4" s="39"/>
      <c r="AC4" s="39"/>
      <c r="AD4" s="40"/>
    </row>
    <row r="5" spans="1:32" s="48" customFormat="1" ht="24.75" customHeight="1" x14ac:dyDescent="0.35">
      <c r="A5" s="41"/>
      <c r="B5" s="42"/>
      <c r="C5" s="42"/>
      <c r="D5" s="28"/>
      <c r="E5" s="28"/>
      <c r="F5" s="28"/>
      <c r="G5" s="116"/>
      <c r="H5" s="120"/>
      <c r="I5" s="16"/>
      <c r="J5" s="16"/>
      <c r="K5" s="16"/>
      <c r="L5" s="16"/>
      <c r="M5" s="16"/>
      <c r="N5" s="16"/>
      <c r="O5" s="122"/>
      <c r="P5" s="28"/>
      <c r="Q5" s="28"/>
      <c r="R5" s="32"/>
      <c r="S5" s="31"/>
      <c r="T5" s="32"/>
      <c r="U5" s="32"/>
      <c r="V5" s="43" t="s">
        <v>189</v>
      </c>
      <c r="W5" s="20"/>
      <c r="X5" s="44" t="s">
        <v>158</v>
      </c>
      <c r="Y5" s="20" t="s">
        <v>239</v>
      </c>
      <c r="Z5" s="45" t="s">
        <v>172</v>
      </c>
      <c r="AA5" s="39" t="s">
        <v>171</v>
      </c>
      <c r="AB5" s="39" t="s">
        <v>170</v>
      </c>
      <c r="AC5" s="46" t="s">
        <v>169</v>
      </c>
      <c r="AD5" s="40">
        <v>43592</v>
      </c>
      <c r="AE5" s="47"/>
      <c r="AF5" s="21"/>
    </row>
    <row r="6" spans="1:32" ht="25.5" customHeight="1" x14ac:dyDescent="0.3">
      <c r="B6" s="49"/>
      <c r="C6" s="49"/>
      <c r="D6" s="50"/>
      <c r="E6" s="51"/>
      <c r="F6" s="117"/>
      <c r="G6" s="117"/>
      <c r="H6" s="117"/>
      <c r="I6" s="117"/>
      <c r="J6" s="126" t="s">
        <v>161</v>
      </c>
      <c r="K6" s="129" t="s">
        <v>279</v>
      </c>
      <c r="N6" s="117"/>
      <c r="O6" s="117"/>
      <c r="P6" s="117"/>
      <c r="Q6" s="117"/>
      <c r="R6" s="117"/>
      <c r="S6" s="52"/>
      <c r="T6" s="52"/>
      <c r="V6" s="53" t="s">
        <v>191</v>
      </c>
      <c r="W6" s="20"/>
      <c r="X6" s="20" t="s">
        <v>152</v>
      </c>
      <c r="Y6" s="44" t="s">
        <v>240</v>
      </c>
      <c r="Z6" s="54" t="s">
        <v>132</v>
      </c>
      <c r="AA6" s="39" t="s">
        <v>166</v>
      </c>
      <c r="AB6" s="39" t="s">
        <v>165</v>
      </c>
      <c r="AC6" s="46" t="s">
        <v>164</v>
      </c>
      <c r="AD6" s="40">
        <v>43593</v>
      </c>
      <c r="AF6" s="55"/>
    </row>
    <row r="7" spans="1:32" ht="20.100000000000001" customHeight="1" x14ac:dyDescent="0.3">
      <c r="A7" s="56" t="s">
        <v>186</v>
      </c>
      <c r="B7" s="2" t="s">
        <v>187</v>
      </c>
      <c r="C7" s="171" t="s">
        <v>191</v>
      </c>
      <c r="D7" s="171"/>
      <c r="E7" s="171"/>
      <c r="F7" s="118"/>
      <c r="G7" s="49"/>
      <c r="J7" s="127" t="s">
        <v>155</v>
      </c>
      <c r="K7" s="62">
        <v>43875</v>
      </c>
      <c r="N7" s="123"/>
      <c r="O7" s="123"/>
      <c r="P7" s="123"/>
      <c r="Q7" s="16"/>
      <c r="R7" s="16"/>
      <c r="V7" s="53" t="s">
        <v>190</v>
      </c>
      <c r="W7" s="20"/>
      <c r="X7" s="7" t="s">
        <v>232</v>
      </c>
      <c r="Y7" s="20" t="s">
        <v>241</v>
      </c>
      <c r="Z7" s="45" t="s">
        <v>130</v>
      </c>
      <c r="AA7" s="39" t="s">
        <v>159</v>
      </c>
      <c r="AB7" s="39"/>
      <c r="AC7" s="46" t="s">
        <v>151</v>
      </c>
      <c r="AD7" s="40">
        <v>43594</v>
      </c>
      <c r="AF7" s="55"/>
    </row>
    <row r="8" spans="1:32" ht="20.100000000000001" customHeight="1" x14ac:dyDescent="0.3">
      <c r="A8" s="61" t="s">
        <v>222</v>
      </c>
      <c r="B8" s="3" t="s">
        <v>238</v>
      </c>
      <c r="C8" s="172" t="str">
        <f>IF(C7="IFR", "BAR01", IF(C7="Tax Levy", "BAR01", IF(C7="Non Tax-Levy", "BAR55", " ")))</f>
        <v>BAR01</v>
      </c>
      <c r="D8" s="172"/>
      <c r="E8" s="172"/>
      <c r="F8" s="119"/>
      <c r="G8" s="49"/>
      <c r="L8" s="17"/>
      <c r="M8" s="124"/>
      <c r="N8" s="123"/>
      <c r="O8" s="123"/>
      <c r="P8" s="123"/>
      <c r="Q8" s="125"/>
      <c r="R8" s="125"/>
      <c r="T8" s="7" t="s">
        <v>235</v>
      </c>
      <c r="V8" s="64"/>
      <c r="W8" s="20"/>
      <c r="X8" s="20" t="s">
        <v>219</v>
      </c>
      <c r="Y8" s="20"/>
      <c r="Z8" s="45" t="s">
        <v>154</v>
      </c>
      <c r="AA8" s="39" t="s">
        <v>153</v>
      </c>
      <c r="AB8" s="39"/>
      <c r="AD8" s="40">
        <v>43595</v>
      </c>
      <c r="AF8" s="55"/>
    </row>
    <row r="9" spans="1:32" ht="24" customHeight="1" x14ac:dyDescent="0.35">
      <c r="A9" s="61" t="s">
        <v>223</v>
      </c>
      <c r="B9" s="3" t="s">
        <v>221</v>
      </c>
      <c r="C9" s="173" t="s">
        <v>158</v>
      </c>
      <c r="D9" s="173"/>
      <c r="E9" s="173"/>
      <c r="F9" s="65"/>
      <c r="G9" s="49"/>
      <c r="L9" s="1"/>
      <c r="M9" s="63"/>
      <c r="N9" s="57"/>
      <c r="O9" s="57"/>
      <c r="P9" s="57"/>
      <c r="V9" s="66"/>
      <c r="X9" s="20" t="s">
        <v>231</v>
      </c>
      <c r="Y9" s="20"/>
      <c r="Z9" s="67" t="s">
        <v>95</v>
      </c>
      <c r="AA9" s="39" t="s">
        <v>148</v>
      </c>
      <c r="AB9" s="39"/>
      <c r="AC9" s="46"/>
      <c r="AD9" s="40">
        <v>43596</v>
      </c>
      <c r="AF9" s="55"/>
    </row>
    <row r="10" spans="1:32" ht="19.5" customHeight="1" x14ac:dyDescent="0.3">
      <c r="A10" s="61" t="s">
        <v>242</v>
      </c>
      <c r="B10" s="3" t="s">
        <v>233</v>
      </c>
      <c r="C10" s="173" t="s">
        <v>169</v>
      </c>
      <c r="D10" s="173"/>
      <c r="E10" s="173"/>
      <c r="F10" s="4" t="s">
        <v>247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S10" s="68"/>
      <c r="T10" s="57"/>
      <c r="U10" s="57"/>
      <c r="V10" s="43"/>
      <c r="Z10" s="45" t="s">
        <v>92</v>
      </c>
      <c r="AA10" s="54" t="s">
        <v>220</v>
      </c>
      <c r="AB10" s="54"/>
      <c r="AC10" s="69"/>
      <c r="AD10" s="40">
        <v>43597</v>
      </c>
      <c r="AF10" s="55"/>
    </row>
    <row r="11" spans="1:32" s="63" customFormat="1" ht="15" customHeight="1" x14ac:dyDescent="0.3">
      <c r="A11" s="70"/>
      <c r="B11" s="71"/>
      <c r="C11" s="72"/>
      <c r="D11" s="72"/>
      <c r="E11" s="71"/>
      <c r="F11" s="73"/>
      <c r="Q11" s="74"/>
      <c r="S11" s="75"/>
      <c r="U11" s="57"/>
      <c r="V11" s="53"/>
      <c r="W11" s="7"/>
      <c r="Z11" s="45" t="s">
        <v>79</v>
      </c>
      <c r="AA11" s="54"/>
      <c r="AB11" s="54"/>
      <c r="AC11" s="69"/>
      <c r="AD11" s="40">
        <v>43598</v>
      </c>
      <c r="AE11" s="19"/>
      <c r="AF11" s="55"/>
    </row>
    <row r="12" spans="1:32" s="63" customFormat="1" ht="39.75" customHeight="1" x14ac:dyDescent="0.3">
      <c r="B12" s="76" t="s">
        <v>243</v>
      </c>
      <c r="C12" s="77"/>
      <c r="D12" s="78"/>
      <c r="E12" s="109" t="s">
        <v>244</v>
      </c>
      <c r="F12" s="79" t="s">
        <v>277</v>
      </c>
      <c r="G12" s="114" t="s">
        <v>245</v>
      </c>
      <c r="H12" s="169" t="s">
        <v>246</v>
      </c>
      <c r="I12" s="170"/>
      <c r="J12" s="80" t="s">
        <v>142</v>
      </c>
      <c r="K12" s="180" t="s">
        <v>143</v>
      </c>
      <c r="L12" s="181"/>
      <c r="M12" s="110" t="s">
        <v>224</v>
      </c>
      <c r="N12" s="111" t="s">
        <v>225</v>
      </c>
      <c r="O12" s="110" t="s">
        <v>226</v>
      </c>
      <c r="P12" s="111" t="s">
        <v>227</v>
      </c>
      <c r="Q12" s="110" t="s">
        <v>228</v>
      </c>
      <c r="R12" s="111" t="s">
        <v>229</v>
      </c>
      <c r="U12" s="57"/>
      <c r="V12" s="53"/>
      <c r="W12" s="7"/>
      <c r="Z12" s="45" t="s">
        <v>72</v>
      </c>
      <c r="AA12" s="54"/>
      <c r="AB12" s="54"/>
      <c r="AC12" s="54"/>
      <c r="AD12" s="40">
        <v>43599</v>
      </c>
      <c r="AE12" s="19"/>
      <c r="AF12" s="55"/>
    </row>
    <row r="13" spans="1:32" ht="24.75" customHeight="1" x14ac:dyDescent="0.3">
      <c r="A13" s="7">
        <v>1</v>
      </c>
      <c r="B13" s="81" t="s">
        <v>192</v>
      </c>
      <c r="C13" s="82"/>
      <c r="D13" s="83"/>
      <c r="E13" s="115" t="s">
        <v>167</v>
      </c>
      <c r="F13" s="84"/>
      <c r="G13" s="84" t="s">
        <v>148</v>
      </c>
      <c r="H13" s="176">
        <v>-100</v>
      </c>
      <c r="I13" s="177"/>
      <c r="J13" s="115" t="s">
        <v>278</v>
      </c>
      <c r="K13" s="178" t="str">
        <f>IFERROR(IF($C$7="Tax Levy",VLOOKUP(E13,#REF!,3,FALSE), IF($C$7="IFR", VLOOKUP(E13,#REF!,3,FALSE), IF($C$7="Non Tax-Levy",VLOOKUP(F13,#REF!,3,FALSE),"−−−−−−−►"))), "−−−−−−−►")</f>
        <v>−−−−−−−►</v>
      </c>
      <c r="L13" s="179"/>
      <c r="M13" s="112">
        <f>IFERROR(IF(OR(K13="", E13=""), "−−−−−−−►", IF(OR(P13=114, P13=116), 99999,IF(AND(K13=65040, LEFT(F13,11) ="Funding Src"), 40300,IF(AND(F13="", $C$7="Tax Levy"), 99999,IF($C$7="Tax Levy",VLOOKUP(F13,#REF!,2,FALSE),IF($C$7="Non Tax-Levy",VLOOKUP(F13,#REF!,6,FALSE), IF(AND($C$7="IFR", K13="75018"), VLOOKUP(K13,#REF!,13,FALSE), VLOOKUP(K13,#REF!,6,FALSE)))))))), "−−−−−−−►")</f>
        <v>99999</v>
      </c>
      <c r="N13" s="113" t="str">
        <f>IFERROR(IF($C$7="Tax Levy", VLOOKUP(K13,#REF!,5,FALSE),  IF($C$7="Non Tax-Levy", VLOOKUP(F13,#REF!,7,FALSE), IF(AND($C$7="IFR", K13="75018"), VLOOKUP(K13,#REF!,5,FALSE), VLOOKUP(K13,#REF!,9,FALSE)))), "−−−−−−−►")</f>
        <v>−−−−−−−►</v>
      </c>
      <c r="O13" s="113" t="str">
        <f>IFERROR( IF(AND(C$10="Excellence Fee", B13&lt;&gt;""),801066, IF(AND(M13=40300, K13=65040), VLOOKUP(M13,#REF!,3,FALSE),IF($C$7="Tax Levy", VLOOKUP(K13,#REF!,15,FALSE), IF($C$7="Non Tax-Levy", VLOOKUP(F13,#REF!,9,FALSE), IF(AND($C$7="IFR", K13="75018"), VLOOKUP(K13,#REF!,15,FALSE), VLOOKUP(K13,#REF!,7,FALSE)))))), "−−−−−−−►")</f>
        <v>−−−−−−−►</v>
      </c>
      <c r="P13" s="113" t="str">
        <f>IFERROR(IF(OR(F13="Spec. Initiative: Open Education Rsrc.- 116", F13="Spec. Initiative: Strategic Investment- 114"), VLOOKUP(F13,#REF!,2,FALSE), IF($C$7="Tax Levy", VLOOKUP(K13,#REF!,10,FALSE), IF($C$7="Non Tax-Levy", VLOOKUP(F13,#REF!,8,FALSE), IF(AND($C$7="IFR", K13="75018"), VLOOKUP(K13,#REF!,10,FALSE), VLOOKUP(K13,#REF!,8,FALSE))))), "−−−−−−−►")</f>
        <v>−−−−−−−►</v>
      </c>
      <c r="Q13" s="113" t="str">
        <f>IFERROR(IF($C$7="Tax Levy", VLOOKUP(C$7&amp;K13,#REF!,3,FALSE), IF($C$7="Non Tax-Levy", VLOOKUP(F13,#REF!,10,FALSE), IF(AND($C$7="IFR", K13="75018"), VLOOKUP(K13,#REF!,7,FALSE), VLOOKUP(K13,#REF!, 10,FALSE)))), "−−−−−−−►")</f>
        <v>−−−−−−−►</v>
      </c>
      <c r="R13" s="113" t="str">
        <f>IFERROR(IF($C$7="Tax Levy", VLOOKUP($C$7&amp;$K13,#REF!, 2,FALSE), IF($C$7="IFR", VLOOKUP(K13,#REF!,2,FALSE), IF($C$7="Non Tax-Levy", VLOOKUP(F13,#REF!,11,FALSE), "−−−−−−−►"))), "−−−−−−−►")</f>
        <v>−−−−−−−►</v>
      </c>
      <c r="U13" s="57"/>
      <c r="V13" s="64"/>
      <c r="Z13" s="45" t="s">
        <v>58</v>
      </c>
      <c r="AA13" s="54"/>
      <c r="AB13" s="54"/>
      <c r="AC13" s="54"/>
      <c r="AD13" s="40">
        <v>43600</v>
      </c>
      <c r="AF13" s="55"/>
    </row>
    <row r="14" spans="1:32" ht="24.75" customHeight="1" x14ac:dyDescent="0.3">
      <c r="A14" s="7">
        <v>2</v>
      </c>
      <c r="B14" s="81" t="s">
        <v>192</v>
      </c>
      <c r="C14" s="75"/>
      <c r="D14" s="83"/>
      <c r="E14" s="115" t="s">
        <v>149</v>
      </c>
      <c r="F14" s="84"/>
      <c r="G14" s="84" t="s">
        <v>159</v>
      </c>
      <c r="H14" s="176">
        <v>100</v>
      </c>
      <c r="I14" s="177"/>
      <c r="J14" s="115" t="s">
        <v>278</v>
      </c>
      <c r="K14" s="178" t="str">
        <f>IFERROR(IF($C$7="Tax Levy",VLOOKUP(E14,#REF!,3,FALSE), IF($C$7="IFR", VLOOKUP(E14,#REF!,3,FALSE), IF($C$7="Non Tax-Levy",VLOOKUP(F14,#REF!,3,FALSE),"−−−−−−−►"))), "−−−−−−−►")</f>
        <v>−−−−−−−►</v>
      </c>
      <c r="L14" s="179"/>
      <c r="M14" s="112">
        <f>IFERROR(IF(OR(K14="", E14=""), "−−−−−−−►", IF(OR(P14=114, P14=116), 99999,IF(AND(K14=65040, LEFT(F14,11) ="Funding Src"), 40300,IF(AND(F14="", $C$7="Tax Levy"), 99999,IF($C$7="Tax Levy",VLOOKUP(F14,#REF!,2,FALSE),IF($C$7="Non Tax-Levy",VLOOKUP(F14,#REF!,6,FALSE), IF(AND($C$7="IFR", K14="75018"), VLOOKUP(K14,#REF!,13,FALSE), VLOOKUP(K14,#REF!,6,FALSE)))))))), "−−−−−−−►")</f>
        <v>99999</v>
      </c>
      <c r="N14" s="113" t="str">
        <f>IFERROR(IF($C$7="Tax Levy", VLOOKUP(K14,#REF!,5,FALSE),  IF($C$7="Non Tax-Levy", VLOOKUP(F14,#REF!,7,FALSE), IF(AND($C$7="IFR", K14="75018"), VLOOKUP(K14,#REF!,5,FALSE), VLOOKUP(K14,#REF!,9,FALSE)))), "−−−−−−−►")</f>
        <v>−−−−−−−►</v>
      </c>
      <c r="O14" s="113" t="str">
        <f>IFERROR( IF(AND(C$10="Excellence Fee", B14&lt;&gt;""),801066, IF(AND(M14=40300, K14=65040), VLOOKUP(M14,#REF!,3,FALSE),IF($C$7="Tax Levy", VLOOKUP(K14,#REF!,15,FALSE), IF($C$7="Non Tax-Levy", VLOOKUP(F14,#REF!,9,FALSE), IF(AND($C$7="IFR", K14="75018"), VLOOKUP(K14,#REF!,15,FALSE), VLOOKUP(K14,#REF!,7,FALSE)))))), "−−−−−−−►")</f>
        <v>−−−−−−−►</v>
      </c>
      <c r="P14" s="113" t="str">
        <f>IFERROR(IF(OR(F14="Spec. Initiative: Open Education Rsrc.- 116", F14="Spec. Initiative: Strategic Investment- 114"), VLOOKUP(F14,#REF!,2,FALSE), IF($C$7="Tax Levy", VLOOKUP(K14,#REF!,10,FALSE), IF($C$7="Non Tax-Levy", VLOOKUP(F14,#REF!,8,FALSE), IF(AND($C$7="IFR", K14="75018"), VLOOKUP(K14,#REF!,10,FALSE), VLOOKUP(K14,#REF!,8,FALSE))))), "−−−−−−−►")</f>
        <v>−−−−−−−►</v>
      </c>
      <c r="Q14" s="113" t="str">
        <f>IFERROR(IF($C$7="Tax Levy", VLOOKUP(C$7&amp;K14,#REF!,3,FALSE), IF($C$7="Non Tax-Levy", VLOOKUP(F14,#REF!,10,FALSE), IF(AND($C$7="IFR", K14="75018"), VLOOKUP(K14,#REF!,7,FALSE), VLOOKUP(K14,#REF!, 10,FALSE)))), "−−−−−−−►")</f>
        <v>−−−−−−−►</v>
      </c>
      <c r="R14" s="113" t="str">
        <f>IFERROR(IF($C$7="Tax Levy", VLOOKUP($C7&amp;$K14,#REF!, 2,FALSE), IF($C$7="IFR", VLOOKUP(K14,#REF!,2,FALSE), IF($C$7="Non Tax-Levy", VLOOKUP(F14,#REF!,11,FALSE), "−−−−−−−►"))), "−−−−−−−►")</f>
        <v>−−−−−−−►</v>
      </c>
      <c r="U14" s="87"/>
      <c r="V14" s="88"/>
      <c r="Z14" s="45" t="s">
        <v>34</v>
      </c>
      <c r="AA14" s="54"/>
      <c r="AB14" s="54"/>
      <c r="AC14" s="54"/>
      <c r="AD14" s="40">
        <v>43601</v>
      </c>
      <c r="AF14" s="55"/>
    </row>
    <row r="15" spans="1:32" ht="24" customHeight="1" x14ac:dyDescent="0.3">
      <c r="A15" s="7">
        <v>3</v>
      </c>
      <c r="B15" s="81" t="s">
        <v>193</v>
      </c>
      <c r="C15" s="75"/>
      <c r="D15" s="83"/>
      <c r="E15" s="115" t="s">
        <v>78</v>
      </c>
      <c r="F15" s="89"/>
      <c r="G15" s="84" t="s">
        <v>159</v>
      </c>
      <c r="H15" s="176">
        <v>-3000</v>
      </c>
      <c r="I15" s="177"/>
      <c r="J15" s="115" t="s">
        <v>278</v>
      </c>
      <c r="K15" s="178" t="str">
        <f>IFERROR(IF($C$7="Tax Levy",VLOOKUP(E15,#REF!,3,FALSE), IF($C$7="IFR", VLOOKUP(E15,#REF!,3,FALSE), IF($C$7="Non Tax-Levy",VLOOKUP(F15,#REF!,3,FALSE),"−−−−−−−►"))), "−−−−−−−►")</f>
        <v>−−−−−−−►</v>
      </c>
      <c r="L15" s="179"/>
      <c r="M15" s="112">
        <f>IFERROR(IF(OR(K15="", E15=""), "−−−−−−−►", IF(OR(P15=114, P15=116), 99999,IF(AND(K15=65040, LEFT(F15,11) ="Funding Src"), 40300,IF(AND(F15="", $C$7="Tax Levy"), 99999,IF($C$7="Tax Levy",VLOOKUP(F15,#REF!,2,FALSE),IF($C$7="Non Tax-Levy",VLOOKUP(F15,#REF!,6,FALSE), IF(AND($C$7="IFR", K15="75018"), VLOOKUP(K15,#REF!,13,FALSE), VLOOKUP(K15,#REF!,6,FALSE)))))))), "−−−−−−−►")</f>
        <v>99999</v>
      </c>
      <c r="N15" s="113" t="str">
        <f>IFERROR(IF($C$7="Tax Levy", VLOOKUP(K15,#REF!,5,FALSE),  IF($C$7="Non Tax-Levy", VLOOKUP(F15,#REF!,7,FALSE), IF(AND($C$7="IFR", K15="75018"), VLOOKUP(K15,#REF!,5,FALSE), VLOOKUP(K15,#REF!,9,FALSE)))), "−−−−−−−►")</f>
        <v>−−−−−−−►</v>
      </c>
      <c r="O15" s="113" t="str">
        <f>IFERROR( IF(AND(C$10="Excellence Fee", B15&lt;&gt;""),801066, IF(AND(M15=40300, K15=65040), VLOOKUP(M15,#REF!,3,FALSE),IF($C$7="Tax Levy", VLOOKUP(K15,#REF!,15,FALSE), IF($C$7="Non Tax-Levy", VLOOKUP(F15,#REF!,9,FALSE), IF(AND($C$7="IFR", K15="75018"), VLOOKUP(K15,#REF!,15,FALSE), VLOOKUP(K15,#REF!,7,FALSE)))))), "−−−−−−−►")</f>
        <v>−−−−−−−►</v>
      </c>
      <c r="P15" s="113" t="str">
        <f>IFERROR(IF(OR(F15="Spec. Initiative: Open Education Rsrc.- 116", F15="Spec. Initiative: Strategic Investment- 114"), VLOOKUP(F15,#REF!,2,FALSE), IF($C$7="Tax Levy", VLOOKUP(K15,#REF!,10,FALSE), IF($C$7="Non Tax-Levy", VLOOKUP(F15,#REF!,8,FALSE), IF(AND($C$7="IFR", K15="75018"), VLOOKUP(K15,#REF!,10,FALSE), VLOOKUP(K15,#REF!,8,FALSE))))), "−−−−−−−►")</f>
        <v>−−−−−−−►</v>
      </c>
      <c r="Q15" s="113" t="str">
        <f>IFERROR(IF($C$7="Tax Levy", VLOOKUP(C$7&amp;K15,#REF!,3,FALSE), IF($C$7="Non Tax-Levy", VLOOKUP(F15,#REF!,10,FALSE), IF(AND($C$7="IFR", K15="75018"), VLOOKUP(K15,#REF!,7,FALSE), VLOOKUP(K15,#REF!, 10,FALSE)))), "−−−−−−−►")</f>
        <v>−−−−−−−►</v>
      </c>
      <c r="R15" s="113" t="str">
        <f>IFERROR(IF($C$7="Tax Levy", VLOOKUP($C7&amp;K15,#REF!, 2,FALSE), IF($C$7="IFR", VLOOKUP(K15,#REF!,2,FALSE), IF($C$7="Non Tax-Levy", VLOOKUP(F15,#REF!,11,FALSE), "−−−−−−−►"))), "−−−−−−−►")</f>
        <v>−−−−−−−►</v>
      </c>
      <c r="U15" s="87"/>
      <c r="V15" s="88"/>
      <c r="W15" s="63"/>
      <c r="Z15" s="45" t="s">
        <v>0</v>
      </c>
      <c r="AA15" s="54"/>
      <c r="AB15" s="54"/>
      <c r="AC15" s="54"/>
      <c r="AD15" s="40">
        <v>43602</v>
      </c>
      <c r="AF15" s="55"/>
    </row>
    <row r="16" spans="1:32" ht="24.75" customHeight="1" x14ac:dyDescent="0.3">
      <c r="A16" s="7">
        <v>4</v>
      </c>
      <c r="B16" s="81" t="s">
        <v>193</v>
      </c>
      <c r="C16" s="75"/>
      <c r="D16" s="83"/>
      <c r="E16" s="115" t="s">
        <v>75</v>
      </c>
      <c r="F16" s="84"/>
      <c r="G16" s="84" t="s">
        <v>148</v>
      </c>
      <c r="H16" s="176">
        <v>3000</v>
      </c>
      <c r="I16" s="177"/>
      <c r="J16" s="115" t="s">
        <v>278</v>
      </c>
      <c r="K16" s="178" t="str">
        <f>IFERROR(IF($C$7="Tax Levy",VLOOKUP(E16,#REF!,3,FALSE), IF($C$7="IFR", VLOOKUP(E16,#REF!,3,FALSE), IF($C$7="Non Tax-Levy",VLOOKUP(F16,#REF!,3,FALSE),"−−−−−−−►"))), "−−−−−−−►")</f>
        <v>−−−−−−−►</v>
      </c>
      <c r="L16" s="179"/>
      <c r="M16" s="112">
        <f>IFERROR(IF(OR(K16="", E16=""), "−−−−−−−►", IF(OR(P16=114, P16=116), 99999,IF(AND(K16=65040, LEFT(F16,11) ="Funding Src"), 40300,IF(AND(F16="", $C$7="Tax Levy"), 99999,IF($C$7="Tax Levy",VLOOKUP(F16,#REF!,2,FALSE),IF($C$7="Non Tax-Levy",VLOOKUP(F16,#REF!,6,FALSE), IF(AND($C$7="IFR", K16="75018"), VLOOKUP(K16,#REF!,13,FALSE), VLOOKUP(K16,#REF!,6,FALSE)))))))), "−−−−−−−►")</f>
        <v>99999</v>
      </c>
      <c r="N16" s="113" t="str">
        <f>IFERROR(IF($C$7="Tax Levy", VLOOKUP(K16,#REF!,5,FALSE),  IF($C$7="Non Tax-Levy", VLOOKUP(F16,#REF!,7,FALSE), IF(AND($C$7="IFR", K16="75018"), VLOOKUP(K16,#REF!,5,FALSE), VLOOKUP(K16,#REF!,9,FALSE)))), "−−−−−−−►")</f>
        <v>−−−−−−−►</v>
      </c>
      <c r="O16" s="113" t="str">
        <f>IFERROR( IF(AND(C$10="Excellence Fee", B16&lt;&gt;""),801066, IF(AND(M16=40300, K16=65040), VLOOKUP(M16,#REF!,3,FALSE),IF($C$7="Tax Levy", VLOOKUP(K16,#REF!,15,FALSE), IF($C$7="Non Tax-Levy", VLOOKUP(F16,#REF!,9,FALSE), IF(AND($C$7="IFR", K16="75018"), VLOOKUP(K16,#REF!,15,FALSE), VLOOKUP(K16,#REF!,7,FALSE)))))), "−−−−−−−►")</f>
        <v>−−−−−−−►</v>
      </c>
      <c r="P16" s="113" t="str">
        <f>IFERROR(IF(OR(F16="Spec. Initiative: Open Education Rsrc.- 116", F16="Spec. Initiative: Strategic Investment- 114"), VLOOKUP(F16,#REF!,2,FALSE), IF($C$7="Tax Levy", VLOOKUP(K16,#REF!,10,FALSE), IF($C$7="Non Tax-Levy", VLOOKUP(F16,#REF!,8,FALSE), IF(AND($C$7="IFR", K16="75018"), VLOOKUP(K16,#REF!,10,FALSE), VLOOKUP(K16,#REF!,8,FALSE))))), "−−−−−−−►")</f>
        <v>−−−−−−−►</v>
      </c>
      <c r="Q16" s="113" t="str">
        <f>IFERROR(IF($C$7="Tax Levy", VLOOKUP(C$7&amp;K16,#REF!,3,FALSE), IF($C$7="Non Tax-Levy", VLOOKUP(F16,#REF!,10,FALSE), IF(AND($C$7="IFR", K16="75018"), VLOOKUP(K16,#REF!,7,FALSE), VLOOKUP(K16,#REF!, 10,FALSE)))), "−−−−−−−►")</f>
        <v>−−−−−−−►</v>
      </c>
      <c r="R16" s="113" t="str">
        <f>IFERROR(IF($C$7="Tax Levy", VLOOKUP(C7&amp;K16,#REF!,2,FALSE), IF($C$7="IFR", VLOOKUP(K16,#REF!,2,FALSE), IF($C$7="Non Tax-Levy", VLOOKUP(F16,#REF!,11,FALSE), "−−−−−−−►"))), "−−−−−−−►")</f>
        <v>−−−−−−−►</v>
      </c>
      <c r="U16" s="87"/>
      <c r="V16" s="88"/>
      <c r="Z16" s="54" t="s">
        <v>185</v>
      </c>
      <c r="AA16" s="54"/>
      <c r="AB16" s="54"/>
      <c r="AC16" s="54"/>
      <c r="AD16" s="40">
        <v>43603</v>
      </c>
      <c r="AF16" s="55"/>
    </row>
    <row r="17" spans="1:32" ht="24" customHeight="1" x14ac:dyDescent="0.3">
      <c r="A17" s="7">
        <v>5</v>
      </c>
      <c r="B17" s="81"/>
      <c r="C17" s="75"/>
      <c r="D17" s="83"/>
      <c r="E17" s="115"/>
      <c r="F17" s="84"/>
      <c r="G17" s="84"/>
      <c r="H17" s="176" t="s">
        <v>126</v>
      </c>
      <c r="I17" s="177"/>
      <c r="J17" s="115"/>
      <c r="K17" s="178" t="str">
        <f>IFERROR(IF($C$7="Tax Levy",VLOOKUP(E17,#REF!,3,FALSE), IF($C$7="IFR", VLOOKUP(E17,#REF!,3,FALSE), IF($C$7="Non Tax-Levy",VLOOKUP(F17,#REF!,3,FALSE),"−−−−−−−►"))), "−−−−−−−►")</f>
        <v>−−−−−−−►</v>
      </c>
      <c r="L17" s="179"/>
      <c r="M17" s="112" t="str">
        <f>IFERROR(IF(OR(K17="", E17=""), "−−−−−−−►", IF(OR(P17=114, P17=116), 99999,IF(AND(K17=65040, LEFT(F17,11) ="Funding Src"), 40300,IF(AND(F17="", $C$7="Tax Levy"), 99999,IF($C$7="Tax Levy",VLOOKUP(F17,#REF!,2,FALSE),IF($C$7="Non Tax-Levy",VLOOKUP(F17,#REF!,6,FALSE), IF(AND($C$7="IFR", K17="75018"), VLOOKUP(K17,#REF!,13,FALSE), VLOOKUP(K17,#REF!,6,FALSE)))))))), "−−−−−−−►")</f>
        <v>−−−−−−−►</v>
      </c>
      <c r="N17" s="113" t="str">
        <f>IFERROR(IF($C$7="Tax Levy", VLOOKUP(K17,#REF!,5,FALSE),  IF($C$7="Non Tax-Levy", VLOOKUP(F17,#REF!,7,FALSE), IF(AND($C$7="IFR", K17="75018"), VLOOKUP(K17,#REF!,5,FALSE), VLOOKUP(K17,#REF!,9,FALSE)))), "−−−−−−−►")</f>
        <v>−−−−−−−►</v>
      </c>
      <c r="O17" s="113" t="str">
        <f>IFERROR( IF(AND(C$10="Excellence Fee", B17&lt;&gt;""),801066, IF(AND(M17=40300, K17=65040), VLOOKUP(M17,#REF!,3,FALSE),IF($C$7="Tax Levy", VLOOKUP(K17,#REF!,15,FALSE), IF($C$7="Non Tax-Levy", VLOOKUP(F17,#REF!,9,FALSE), IF(AND($C$7="IFR", K17="75018"), VLOOKUP(K17,#REF!,15,FALSE), VLOOKUP(K17,#REF!,7,FALSE)))))), "−−−−−−−►")</f>
        <v>−−−−−−−►</v>
      </c>
      <c r="P17" s="113" t="str">
        <f>IFERROR(IF(OR(F17="Spec. Initiative: Open Education Rsrc.- 116", F17="Spec. Initiative: Strategic Investment- 114"), VLOOKUP(F17,#REF!,2,FALSE), IF($C$7="Tax Levy", VLOOKUP(K17,#REF!,10,FALSE), IF($C$7="Non Tax-Levy", VLOOKUP(F17,#REF!,8,FALSE), IF(AND($C$7="IFR", K17="75018"), VLOOKUP(K17,#REF!,10,FALSE), VLOOKUP(K17,#REF!,8,FALSE))))), "−−−−−−−►")</f>
        <v>−−−−−−−►</v>
      </c>
      <c r="Q17" s="113" t="str">
        <f>IFERROR(IF($C$7="Tax Levy", VLOOKUP(C$7&amp;K17,#REF!,3,FALSE), IF($C$7="Non Tax-Levy", VLOOKUP(F17,#REF!,10,FALSE), IF(AND($C$7="IFR", K17="75018"), VLOOKUP(K17,#REF!,7,FALSE), VLOOKUP(K17,#REF!, 10,FALSE)))), "−−−−−−−►")</f>
        <v>−−−−−−−►</v>
      </c>
      <c r="R17" s="113" t="str">
        <f>IFERROR(IF($C$7="Tax Levy", VLOOKUP(C7&amp;K17,#REF!, 2,FALSE), IF($C$7="IFR", VLOOKUP(K17,#REF!,2,FALSE), IF($C$7="Non Tax-Levy", VLOOKUP(F17,#REF!,11,FALSE), "−−−−−−−►"))), "−−−−−−−►")</f>
        <v>−−−−−−−►</v>
      </c>
      <c r="U17" s="87"/>
      <c r="V17" s="88"/>
      <c r="Z17" s="54"/>
      <c r="AA17" s="54"/>
      <c r="AB17" s="54"/>
      <c r="AC17" s="54"/>
      <c r="AD17" s="40">
        <v>43604</v>
      </c>
      <c r="AF17" s="55"/>
    </row>
    <row r="18" spans="1:32" ht="23.25" customHeight="1" x14ac:dyDescent="0.3">
      <c r="A18" s="7">
        <v>6</v>
      </c>
      <c r="B18" s="81"/>
      <c r="C18" s="75"/>
      <c r="D18" s="83"/>
      <c r="E18" s="115"/>
      <c r="F18" s="84"/>
      <c r="G18" s="84"/>
      <c r="H18" s="176" t="s">
        <v>126</v>
      </c>
      <c r="I18" s="177"/>
      <c r="J18" s="115"/>
      <c r="K18" s="178" t="str">
        <f>IFERROR(IF($C$7="Tax Levy",VLOOKUP(E18,#REF!,3,FALSE), IF($C$7="IFR", VLOOKUP(E18,#REF!,3,FALSE), IF($C$7="Non Tax-Levy",VLOOKUP(F18,#REF!,3,FALSE),"−−−−−−−►"))), "−−−−−−−►")</f>
        <v>−−−−−−−►</v>
      </c>
      <c r="L18" s="179"/>
      <c r="M18" s="112" t="str">
        <f>IFERROR(IF(OR(K18="", E18=""), "−−−−−−−►", IF(OR(P18=114, P18=116), 99999,IF(AND(K18=65040, LEFT(F18,11) ="Funding Src"), 40300,IF(AND(F18="", $C$7="Tax Levy"), 99999,IF($C$7="Tax Levy",VLOOKUP(F18,#REF!,2,FALSE),IF($C$7="Non Tax-Levy",VLOOKUP(F18,#REF!,6,FALSE), IF(AND($C$7="IFR", K18="75018"), VLOOKUP(K18,#REF!,13,FALSE), VLOOKUP(K18,#REF!,6,FALSE)))))))), "−−−−−−−►")</f>
        <v>−−−−−−−►</v>
      </c>
      <c r="N18" s="113" t="str">
        <f>IFERROR(IF($C$7="Tax Levy", VLOOKUP(K18,#REF!,5,FALSE),  IF($C$7="Non Tax-Levy", VLOOKUP(F18,#REF!,7,FALSE), IF(AND($C$7="IFR", K18="75018"), VLOOKUP(K18,#REF!,5,FALSE), VLOOKUP(K18,#REF!,9,FALSE)))), "−−−−−−−►")</f>
        <v>−−−−−−−►</v>
      </c>
      <c r="O18" s="113" t="str">
        <f>IFERROR( IF(AND(C$10="Excellence Fee", B18&lt;&gt;""),801066, IF(AND(M18=40300, K18=65040), VLOOKUP(M18,#REF!,3,FALSE),IF($C$7="Tax Levy", VLOOKUP(K18,#REF!,15,FALSE), IF($C$7="Non Tax-Levy", VLOOKUP(F18,#REF!,9,FALSE), IF(AND($C$7="IFR", K18="75018"), VLOOKUP(K18,#REF!,15,FALSE), VLOOKUP(K18,#REF!,7,FALSE)))))), "−−−−−−−►")</f>
        <v>−−−−−−−►</v>
      </c>
      <c r="P18" s="113" t="str">
        <f>IFERROR(IF(OR(F18="Spec. Initiative: Open Education Rsrc.- 116", F18="Spec. Initiative: Strategic Investment- 114"), VLOOKUP(F18,#REF!,2,FALSE), IF($C$7="Tax Levy", VLOOKUP(K18,#REF!,10,FALSE), IF($C$7="Non Tax-Levy", VLOOKUP(F18,#REF!,8,FALSE), IF(AND($C$7="IFR", K18="75018"), VLOOKUP(K18,#REF!,10,FALSE), VLOOKUP(K18,#REF!,8,FALSE))))), "−−−−−−−►")</f>
        <v>−−−−−−−►</v>
      </c>
      <c r="Q18" s="113" t="str">
        <f>IFERROR(IF($C$7="Tax Levy", VLOOKUP(C$7&amp;K18,#REF!,3,FALSE), IF($C$7="Non Tax-Levy", VLOOKUP(F18,#REF!,10,FALSE), IF(AND($C$7="IFR", K18="75018"), VLOOKUP(K18,#REF!,7,FALSE), VLOOKUP(K18,#REF!, 10,FALSE)))), "−−−−−−−►")</f>
        <v>−−−−−−−►</v>
      </c>
      <c r="R18" s="113" t="str">
        <f>IFERROR(IF($C$7="Tax Levy", VLOOKUP(C7&amp;K18,#REF!, 2,FALSE), IF($C$7="IFR", VLOOKUP(K18,#REF!,2,FALSE), IF($C$7="Non Tax-Levy", VLOOKUP(F18,#REF!,11,FALSE), "−−−−−−−►"))), "−−−−−−−►")</f>
        <v>−−−−−−−►</v>
      </c>
      <c r="U18" s="87"/>
      <c r="V18" s="64"/>
      <c r="Z18" s="54"/>
      <c r="AA18" s="54"/>
      <c r="AB18" s="54"/>
      <c r="AC18" s="54"/>
      <c r="AD18" s="40">
        <v>43605</v>
      </c>
    </row>
    <row r="19" spans="1:32" ht="25.5" customHeight="1" x14ac:dyDescent="0.3">
      <c r="A19" s="7">
        <v>7</v>
      </c>
      <c r="B19" s="81"/>
      <c r="C19" s="75"/>
      <c r="D19" s="83"/>
      <c r="E19" s="115"/>
      <c r="F19" s="84"/>
      <c r="G19" s="84"/>
      <c r="H19" s="176" t="s">
        <v>126</v>
      </c>
      <c r="I19" s="177"/>
      <c r="J19" s="115"/>
      <c r="K19" s="178" t="str">
        <f>IFERROR(IF($C$7="Tax Levy",VLOOKUP(E19,#REF!,3,FALSE), IF($C$7="IFR", VLOOKUP(E19,#REF!,3,FALSE), IF($C$7="Non Tax-Levy",VLOOKUP(F19,#REF!,3,FALSE),"−−−−−−−►"))), "−−−−−−−►")</f>
        <v>−−−−−−−►</v>
      </c>
      <c r="L19" s="179"/>
      <c r="M19" s="112" t="str">
        <f>IFERROR(IF(OR(K19="", E19=""), "−−−−−−−►", IF(OR(P19=114, P19=116), 99999,IF(AND(K19=65040, LEFT(F19,11) ="Funding Src"), 40300,IF(AND(F19="", $C$7="Tax Levy"), 99999,IF($C$7="Tax Levy",VLOOKUP(F19,#REF!,2,FALSE),IF($C$7="Non Tax-Levy",VLOOKUP(F19,#REF!,6,FALSE), IF(AND($C$7="IFR", K19="75018"), VLOOKUP(K19,#REF!,13,FALSE), VLOOKUP(K19,#REF!,6,FALSE)))))))), "−−−−−−−►")</f>
        <v>−−−−−−−►</v>
      </c>
      <c r="N19" s="113" t="str">
        <f>IFERROR(IF($C$7="Tax Levy", VLOOKUP(K19,#REF!,5,FALSE),  IF($C$7="Non Tax-Levy", VLOOKUP(F19,#REF!,7,FALSE), IF(AND($C$7="IFR", K19="75018"), VLOOKUP(K19,#REF!,5,FALSE), VLOOKUP(K19,#REF!,9,FALSE)))), "−−−−−−−►")</f>
        <v>−−−−−−−►</v>
      </c>
      <c r="O19" s="113" t="str">
        <f>IFERROR( IF(AND(C$10="Excellence Fee", B19&lt;&gt;""),801066, IF(AND(M19=40300, K19=65040), VLOOKUP(M19,#REF!,3,FALSE),IF($C$7="Tax Levy", VLOOKUP(K19,#REF!,15,FALSE), IF($C$7="Non Tax-Levy", VLOOKUP(F19,#REF!,9,FALSE), IF(AND($C$7="IFR", K19="75018"), VLOOKUP(K19,#REF!,15,FALSE), VLOOKUP(K19,#REF!,7,FALSE)))))), "−−−−−−−►")</f>
        <v>−−−−−−−►</v>
      </c>
      <c r="P19" s="113" t="str">
        <f>IFERROR(IF(OR(F19="Spec. Initiative: Open Education Rsrc.- 116", F19="Spec. Initiative: Strategic Investment- 114"), VLOOKUP(F19,#REF!,2,FALSE), IF($C$7="Tax Levy", VLOOKUP(K19,#REF!,10,FALSE), IF($C$7="Non Tax-Levy", VLOOKUP(F19,#REF!,8,FALSE), IF(AND($C$7="IFR", K19="75018"), VLOOKUP(K19,#REF!,10,FALSE), VLOOKUP(K19,#REF!,8,FALSE))))), "−−−−−−−►")</f>
        <v>−−−−−−−►</v>
      </c>
      <c r="Q19" s="113" t="str">
        <f>IFERROR(IF($C$7="Tax Levy", VLOOKUP(C$7&amp;K19,#REF!,3,FALSE), IF($C$7="Non Tax-Levy", VLOOKUP(F19,#REF!,10,FALSE), IF(AND($C$7="IFR", K19="75018"), VLOOKUP(K19,#REF!,7,FALSE), VLOOKUP(K19,#REF!, 10,FALSE)))), "−−−−−−−►")</f>
        <v>−−−−−−−►</v>
      </c>
      <c r="R19" s="113" t="str">
        <f>IFERROR(IF($C$7="Tax Levy", VLOOKUP(C7&amp;K19,#REF!, 2,FALSE), IF($C$7="IFR", VLOOKUP(K19,#REF!,2,FALSE), IF($C$7="Non Tax-Levy", VLOOKUP(F19,#REF!,11,FALSE), "−−−−−−−►"))), "−−−−−−−►")</f>
        <v>−−−−−−−►</v>
      </c>
      <c r="U19" s="87"/>
      <c r="V19" s="90"/>
      <c r="Z19" s="54"/>
      <c r="AA19" s="54"/>
      <c r="AB19" s="54"/>
      <c r="AC19" s="54"/>
      <c r="AD19" s="40">
        <v>43606</v>
      </c>
    </row>
    <row r="20" spans="1:32" ht="25.5" customHeight="1" x14ac:dyDescent="0.3">
      <c r="A20" s="7">
        <v>8</v>
      </c>
      <c r="B20" s="81"/>
      <c r="C20" s="75"/>
      <c r="D20" s="83"/>
      <c r="E20" s="115"/>
      <c r="F20" s="84"/>
      <c r="G20" s="84"/>
      <c r="H20" s="176" t="s">
        <v>126</v>
      </c>
      <c r="I20" s="177"/>
      <c r="J20" s="115"/>
      <c r="K20" s="178" t="str">
        <f>IFERROR(IF($C$7="Tax Levy",VLOOKUP(E20,#REF!,3,FALSE), IF($C$7="IFR", VLOOKUP(E20,#REF!,3,FALSE), IF($C$7="Non Tax-Levy",VLOOKUP(F20,#REF!,3,FALSE),"−−−−−−−►"))), "−−−−−−−►")</f>
        <v>−−−−−−−►</v>
      </c>
      <c r="L20" s="179"/>
      <c r="M20" s="112" t="str">
        <f>IFERROR(IF(OR(K20="", E20=""), "−−−−−−−►", IF(OR(P20=114, P20=116), 99999,IF(AND(K20=65040, LEFT(F20,11) ="Funding Src"), 40300,IF(AND(F20="", $C$7="Tax Levy"), 99999,IF($C$7="Tax Levy",VLOOKUP(F20,#REF!,2,FALSE),IF($C$7="Non Tax-Levy",VLOOKUP(F20,#REF!,6,FALSE), IF(AND($C$7="IFR", K20="75018"), VLOOKUP(K20,#REF!,13,FALSE), VLOOKUP(K20,#REF!,6,FALSE)))))))), "−−−−−−−►")</f>
        <v>−−−−−−−►</v>
      </c>
      <c r="N20" s="113" t="str">
        <f>IFERROR(IF($C$7="Tax Levy", VLOOKUP(K20,#REF!,5,FALSE),  IF($C$7="Non Tax-Levy", VLOOKUP(F20,#REF!,7,FALSE), IF(AND($C$7="IFR", K20="75018"), VLOOKUP(K20,#REF!,5,FALSE), VLOOKUP(K20,#REF!,9,FALSE)))), "−−−−−−−►")</f>
        <v>−−−−−−−►</v>
      </c>
      <c r="O20" s="113" t="str">
        <f>IFERROR( IF(AND(C$10="Excellence Fee", B20&lt;&gt;""),801066, IF(AND(M20=40300, K20=65040), VLOOKUP(M20,#REF!,3,FALSE),IF($C$7="Tax Levy", VLOOKUP(K20,#REF!,15,FALSE), IF($C$7="Non Tax-Levy", VLOOKUP(F20,#REF!,9,FALSE), IF(AND($C$7="IFR", K20="75018"), VLOOKUP(K20,#REF!,15,FALSE), VLOOKUP(K20,#REF!,7,FALSE)))))), "−−−−−−−►")</f>
        <v>−−−−−−−►</v>
      </c>
      <c r="P20" s="113" t="str">
        <f>IFERROR(IF(OR(F20="Spec. Initiative: Open Education Rsrc.- 116", F20="Spec. Initiative: Strategic Investment- 114"), VLOOKUP(F20,#REF!,2,FALSE), IF($C$7="Tax Levy", VLOOKUP(K20,#REF!,10,FALSE), IF($C$7="Non Tax-Levy", VLOOKUP(F20,#REF!,8,FALSE), IF(AND($C$7="IFR", K20="75018"), VLOOKUP(K20,#REF!,10,FALSE), VLOOKUP(K20,#REF!,8,FALSE))))), "−−−−−−−►")</f>
        <v>−−−−−−−►</v>
      </c>
      <c r="Q20" s="113" t="str">
        <f>IFERROR(IF($C$7="Tax Levy", VLOOKUP(C$7&amp;K20,#REF!,3,FALSE), IF($C$7="Non Tax-Levy", VLOOKUP(F20,#REF!,10,FALSE), IF(AND($C$7="IFR", K20="75018"), VLOOKUP(K20,#REF!,7,FALSE), VLOOKUP(K20,#REF!, 10,FALSE)))), "−−−−−−−►")</f>
        <v>−−−−−−−►</v>
      </c>
      <c r="R20" s="113" t="str">
        <f>IFERROR(IF($C$7="Tax Levy", VLOOKUP(C7&amp;K20,#REF!, 2,FALSE), IF($C$7="IFR", VLOOKUP(K20,#REF!,2,FALSE), IF($C$7="Non Tax-Levy", VLOOKUP(F20,#REF!,11,FALSE), "−−−−−−−►"))), "−−−−−−−►")</f>
        <v>−−−−−−−►</v>
      </c>
      <c r="U20" s="87"/>
      <c r="V20" s="90"/>
      <c r="Z20" s="54"/>
      <c r="AA20" s="54"/>
      <c r="AB20" s="54"/>
      <c r="AC20" s="91"/>
      <c r="AD20" s="40">
        <v>43607</v>
      </c>
    </row>
    <row r="21" spans="1:32" x14ac:dyDescent="0.2">
      <c r="B21" s="92"/>
      <c r="C21" s="75"/>
      <c r="D21" s="75"/>
      <c r="E21" s="92"/>
      <c r="K21" s="93"/>
      <c r="M21" s="60"/>
      <c r="V21" s="66"/>
      <c r="Z21" s="54"/>
      <c r="AA21" s="54"/>
      <c r="AB21" s="54"/>
      <c r="AC21" s="54"/>
      <c r="AD21" s="40">
        <v>43608</v>
      </c>
    </row>
    <row r="22" spans="1:32" ht="18.75" customHeight="1" x14ac:dyDescent="0.3">
      <c r="G22" s="58" t="s">
        <v>236</v>
      </c>
      <c r="H22" s="128" t="str">
        <f>"$"&amp;SUM(H13:H20)</f>
        <v>$0</v>
      </c>
      <c r="M22" s="14"/>
      <c r="N22" s="17"/>
      <c r="V22" s="49"/>
      <c r="Z22" s="54"/>
      <c r="AB22" s="54"/>
      <c r="AC22" s="54"/>
      <c r="AD22" s="40">
        <v>43609</v>
      </c>
    </row>
    <row r="23" spans="1:32" s="48" customFormat="1" x14ac:dyDescent="0.2">
      <c r="C23" s="60"/>
      <c r="D23" s="60"/>
      <c r="S23" s="14"/>
      <c r="T23" s="14"/>
      <c r="V23" s="17"/>
      <c r="Z23" s="18"/>
      <c r="AA23" s="91"/>
      <c r="AB23" s="91"/>
      <c r="AC23" s="54"/>
      <c r="AD23" s="40">
        <v>43610</v>
      </c>
      <c r="AE23" s="19"/>
      <c r="AF23" s="20"/>
    </row>
    <row r="24" spans="1:32" ht="11.25" customHeight="1" x14ac:dyDescent="0.2">
      <c r="S24" s="14"/>
      <c r="T24" s="17"/>
      <c r="V24" s="14"/>
      <c r="Z24" s="91"/>
      <c r="AA24" s="54"/>
      <c r="AB24" s="54"/>
      <c r="AC24" s="91"/>
      <c r="AD24" s="40">
        <v>43611</v>
      </c>
      <c r="AE24" s="91"/>
      <c r="AF24" s="48"/>
    </row>
    <row r="25" spans="1:32" ht="18.75" customHeight="1" x14ac:dyDescent="0.2">
      <c r="S25" s="14"/>
      <c r="T25" s="17"/>
      <c r="V25" s="17"/>
      <c r="Z25" s="54"/>
      <c r="AA25" s="54"/>
      <c r="AB25" s="54"/>
      <c r="AC25" s="54"/>
      <c r="AD25" s="40">
        <v>43612</v>
      </c>
    </row>
    <row r="26" spans="1:32" ht="18.75" customHeight="1" x14ac:dyDescent="0.2">
      <c r="A26" s="7" t="s">
        <v>118</v>
      </c>
      <c r="B26" s="48" t="s">
        <v>119</v>
      </c>
      <c r="S26" s="14"/>
      <c r="T26" s="17"/>
      <c r="Z26" s="54"/>
      <c r="AA26" s="54"/>
      <c r="AB26" s="54"/>
      <c r="AC26" s="6"/>
      <c r="AD26" s="40">
        <v>43613</v>
      </c>
    </row>
    <row r="27" spans="1:32" s="48" customFormat="1" ht="18.75" customHeight="1" x14ac:dyDescent="0.2">
      <c r="A27" s="48" t="s">
        <v>118</v>
      </c>
      <c r="B27" s="48" t="s">
        <v>117</v>
      </c>
      <c r="C27" s="60"/>
      <c r="D27" s="60"/>
      <c r="P27" s="14"/>
      <c r="Q27" s="14"/>
      <c r="R27" s="14"/>
      <c r="S27" s="14"/>
      <c r="T27" s="14"/>
      <c r="V27" s="7"/>
      <c r="Z27" s="54"/>
      <c r="AA27" s="91"/>
      <c r="AB27" s="91"/>
      <c r="AC27" s="54"/>
      <c r="AD27" s="40">
        <v>43614</v>
      </c>
      <c r="AE27" s="19"/>
      <c r="AF27" s="20"/>
    </row>
    <row r="28" spans="1:32" ht="18.75" customHeight="1" x14ac:dyDescent="0.2">
      <c r="A28" s="7" t="s">
        <v>115</v>
      </c>
      <c r="B28" s="48" t="s">
        <v>114</v>
      </c>
      <c r="P28" s="17"/>
      <c r="Q28" s="17"/>
      <c r="R28" s="17"/>
      <c r="S28" s="14"/>
      <c r="T28" s="17"/>
      <c r="V28" s="48"/>
      <c r="Z28" s="91"/>
      <c r="AA28" s="54"/>
      <c r="AB28" s="54"/>
      <c r="AC28" s="54"/>
      <c r="AD28" s="40">
        <v>43615</v>
      </c>
      <c r="AE28" s="91"/>
      <c r="AF28" s="48"/>
    </row>
    <row r="29" spans="1:32" s="6" customFormat="1" ht="18.75" customHeight="1" x14ac:dyDescent="0.2">
      <c r="A29" s="63" t="s">
        <v>111</v>
      </c>
      <c r="B29" s="92" t="s">
        <v>110</v>
      </c>
      <c r="C29" s="8"/>
      <c r="D29" s="8"/>
      <c r="E29" s="8"/>
      <c r="F29" s="94"/>
      <c r="G29" s="8"/>
      <c r="H29" s="8"/>
      <c r="O29" s="8"/>
      <c r="P29" s="95"/>
      <c r="Q29" s="95"/>
      <c r="R29" s="95"/>
      <c r="S29" s="96"/>
      <c r="T29" s="96"/>
      <c r="V29" s="7"/>
      <c r="Z29" s="54"/>
      <c r="AC29" s="54"/>
      <c r="AD29" s="40">
        <v>43616</v>
      </c>
    </row>
    <row r="30" spans="1:32" ht="18.75" customHeight="1" x14ac:dyDescent="0.2">
      <c r="B30" s="8"/>
      <c r="C30" s="21"/>
      <c r="D30" s="21"/>
      <c r="E30" s="20"/>
      <c r="F30" s="20"/>
      <c r="G30" s="20"/>
      <c r="H30" s="20"/>
      <c r="O30" s="20"/>
      <c r="P30" s="29"/>
      <c r="Q30" s="29"/>
      <c r="R30" s="29"/>
      <c r="S30" s="14"/>
      <c r="T30" s="17"/>
      <c r="V30" s="6"/>
      <c r="Z30" s="6"/>
      <c r="AA30" s="54"/>
      <c r="AB30" s="54"/>
      <c r="AC30" s="54"/>
      <c r="AD30" s="40">
        <v>43617</v>
      </c>
    </row>
    <row r="31" spans="1:32" ht="18.75" customHeight="1" x14ac:dyDescent="0.2">
      <c r="P31" s="17"/>
      <c r="Q31" s="17"/>
      <c r="R31" s="17"/>
      <c r="S31" s="14"/>
      <c r="T31" s="17"/>
      <c r="Z31" s="54"/>
      <c r="AA31" s="54"/>
      <c r="AB31" s="54"/>
      <c r="AC31" s="54"/>
      <c r="AD31" s="40">
        <v>43618</v>
      </c>
    </row>
    <row r="32" spans="1:32" ht="18.75" customHeight="1" x14ac:dyDescent="0.2">
      <c r="A32" s="48"/>
      <c r="S32" s="14"/>
      <c r="T32" s="17"/>
      <c r="Z32" s="54"/>
      <c r="AA32" s="54"/>
      <c r="AB32" s="54"/>
      <c r="AC32" s="54"/>
      <c r="AD32" s="40">
        <v>43619</v>
      </c>
    </row>
    <row r="33" spans="2:32" s="19" customFormat="1" ht="18.75" customHeight="1" x14ac:dyDescent="0.2">
      <c r="C33" s="60"/>
      <c r="D33" s="60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4"/>
      <c r="T33" s="17"/>
      <c r="U33" s="7"/>
      <c r="V33" s="7"/>
      <c r="W33" s="7"/>
      <c r="X33" s="7"/>
      <c r="Y33" s="7"/>
      <c r="Z33" s="54"/>
      <c r="AA33" s="54"/>
      <c r="AB33" s="54"/>
      <c r="AC33" s="54"/>
      <c r="AD33" s="40">
        <v>43620</v>
      </c>
      <c r="AF33" s="20"/>
    </row>
    <row r="34" spans="2:32" s="19" customFormat="1" ht="18.75" customHeight="1" x14ac:dyDescent="0.2">
      <c r="B34" s="48"/>
      <c r="C34" s="60"/>
      <c r="D34" s="60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4"/>
      <c r="T34" s="17"/>
      <c r="U34" s="7"/>
      <c r="V34" s="7"/>
      <c r="W34" s="7"/>
      <c r="X34" s="7"/>
      <c r="Y34" s="7"/>
      <c r="Z34" s="54"/>
      <c r="AA34" s="54"/>
      <c r="AB34" s="54"/>
      <c r="AC34" s="54"/>
      <c r="AD34" s="40">
        <v>43621</v>
      </c>
      <c r="AF34" s="20"/>
    </row>
    <row r="35" spans="2:32" s="19" customFormat="1" ht="18.75" customHeight="1" x14ac:dyDescent="0.2">
      <c r="B35" s="48"/>
      <c r="C35" s="60"/>
      <c r="D35" s="60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4"/>
      <c r="T35" s="17"/>
      <c r="U35" s="7"/>
      <c r="V35" s="7"/>
      <c r="W35" s="7"/>
      <c r="X35" s="7"/>
      <c r="Y35" s="7"/>
      <c r="Z35" s="54"/>
      <c r="AA35" s="54"/>
      <c r="AB35" s="54"/>
      <c r="AC35" s="54"/>
      <c r="AD35" s="40">
        <v>43622</v>
      </c>
      <c r="AF35" s="20"/>
    </row>
    <row r="36" spans="2:32" s="19" customFormat="1" ht="18.75" customHeight="1" x14ac:dyDescent="0.2">
      <c r="B36" s="48"/>
      <c r="C36" s="60"/>
      <c r="D36" s="60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60"/>
      <c r="T36" s="7"/>
      <c r="U36" s="7"/>
      <c r="V36" s="7"/>
      <c r="W36" s="7"/>
      <c r="X36" s="7"/>
      <c r="Y36" s="7"/>
      <c r="Z36" s="54"/>
      <c r="AA36" s="54"/>
      <c r="AB36" s="54"/>
      <c r="AC36" s="54"/>
      <c r="AD36" s="40">
        <v>43623</v>
      </c>
      <c r="AF36" s="20"/>
    </row>
    <row r="37" spans="2:32" s="19" customFormat="1" ht="18.75" customHeight="1" x14ac:dyDescent="0.2">
      <c r="B37" s="48"/>
      <c r="C37" s="60"/>
      <c r="D37" s="60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60"/>
      <c r="T37" s="7"/>
      <c r="U37" s="7"/>
      <c r="V37" s="7"/>
      <c r="W37" s="7"/>
      <c r="X37" s="7"/>
      <c r="Y37" s="7"/>
      <c r="Z37" s="54"/>
      <c r="AA37" s="54"/>
      <c r="AB37" s="54"/>
      <c r="AC37" s="54"/>
      <c r="AD37" s="40">
        <v>43624</v>
      </c>
      <c r="AF37" s="20"/>
    </row>
    <row r="38" spans="2:32" s="19" customFormat="1" ht="18.75" customHeight="1" x14ac:dyDescent="0.2">
      <c r="B38" s="48"/>
      <c r="C38" s="60"/>
      <c r="D38" s="60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60"/>
      <c r="T38" s="7"/>
      <c r="U38" s="7"/>
      <c r="V38" s="7"/>
      <c r="W38" s="7"/>
      <c r="X38" s="7"/>
      <c r="Y38" s="7"/>
      <c r="Z38" s="54"/>
      <c r="AA38" s="54"/>
      <c r="AB38" s="54"/>
      <c r="AC38" s="54"/>
      <c r="AD38" s="40">
        <v>43625</v>
      </c>
      <c r="AF38" s="20"/>
    </row>
    <row r="39" spans="2:32" s="19" customFormat="1" ht="18.75" customHeight="1" x14ac:dyDescent="0.2">
      <c r="B39" s="48"/>
      <c r="C39" s="60"/>
      <c r="D39" s="60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60"/>
      <c r="T39" s="7"/>
      <c r="U39" s="7"/>
      <c r="V39" s="7"/>
      <c r="W39" s="7"/>
      <c r="X39" s="7"/>
      <c r="Y39" s="7"/>
      <c r="Z39" s="54"/>
      <c r="AA39" s="54"/>
      <c r="AB39" s="54"/>
      <c r="AC39" s="54"/>
      <c r="AD39" s="40">
        <v>43626</v>
      </c>
      <c r="AF39" s="20"/>
    </row>
    <row r="40" spans="2:32" s="19" customFormat="1" ht="18.75" customHeight="1" x14ac:dyDescent="0.2">
      <c r="B40" s="48"/>
      <c r="C40" s="60"/>
      <c r="D40" s="60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60"/>
      <c r="T40" s="7"/>
      <c r="U40" s="7"/>
      <c r="V40" s="7"/>
      <c r="W40" s="7"/>
      <c r="X40" s="7"/>
      <c r="Y40" s="7"/>
      <c r="Z40" s="54"/>
      <c r="AA40" s="54"/>
      <c r="AB40" s="54"/>
      <c r="AC40" s="54"/>
      <c r="AD40" s="40">
        <v>43627</v>
      </c>
      <c r="AF40" s="20"/>
    </row>
    <row r="41" spans="2:32" s="19" customFormat="1" ht="18.75" customHeight="1" x14ac:dyDescent="0.2">
      <c r="B41" s="48"/>
      <c r="C41" s="60"/>
      <c r="D41" s="60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60"/>
      <c r="T41" s="7"/>
      <c r="U41" s="7"/>
      <c r="V41" s="7"/>
      <c r="W41" s="7"/>
      <c r="X41" s="7"/>
      <c r="Y41" s="7"/>
      <c r="Z41" s="54"/>
      <c r="AA41" s="54"/>
      <c r="AB41" s="54"/>
      <c r="AC41" s="54"/>
      <c r="AD41" s="40">
        <v>43628</v>
      </c>
      <c r="AF41" s="20"/>
    </row>
    <row r="42" spans="2:32" s="19" customFormat="1" ht="18.75" customHeight="1" x14ac:dyDescent="0.2">
      <c r="B42" s="48"/>
      <c r="C42" s="60"/>
      <c r="D42" s="60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60"/>
      <c r="T42" s="7"/>
      <c r="U42" s="7"/>
      <c r="V42" s="7"/>
      <c r="W42" s="7"/>
      <c r="X42" s="7"/>
      <c r="Y42" s="7"/>
      <c r="Z42" s="54"/>
      <c r="AA42" s="54"/>
      <c r="AB42" s="54"/>
      <c r="AC42" s="54"/>
      <c r="AD42" s="40">
        <v>43629</v>
      </c>
      <c r="AF42" s="20"/>
    </row>
    <row r="43" spans="2:32" s="19" customFormat="1" ht="18.75" customHeight="1" x14ac:dyDescent="0.2">
      <c r="B43" s="48"/>
      <c r="C43" s="60"/>
      <c r="D43" s="60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60"/>
      <c r="T43" s="7"/>
      <c r="U43" s="7"/>
      <c r="V43" s="7"/>
      <c r="W43" s="7"/>
      <c r="X43" s="7"/>
      <c r="Y43" s="7"/>
      <c r="Z43" s="54"/>
      <c r="AA43" s="54"/>
      <c r="AB43" s="54"/>
      <c r="AC43" s="54"/>
      <c r="AD43" s="40">
        <v>43630</v>
      </c>
      <c r="AF43" s="20"/>
    </row>
    <row r="44" spans="2:32" s="19" customFormat="1" ht="18.75" customHeight="1" x14ac:dyDescent="0.2">
      <c r="B44" s="48"/>
      <c r="C44" s="60"/>
      <c r="D44" s="60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60"/>
      <c r="T44" s="7"/>
      <c r="U44" s="7"/>
      <c r="V44" s="7"/>
      <c r="W44" s="7"/>
      <c r="X44" s="7"/>
      <c r="Y44" s="7"/>
      <c r="Z44" s="54"/>
      <c r="AA44" s="54"/>
      <c r="AB44" s="54"/>
      <c r="AD44" s="40">
        <v>43631</v>
      </c>
      <c r="AF44" s="20"/>
    </row>
    <row r="45" spans="2:32" s="19" customFormat="1" ht="18.75" customHeight="1" x14ac:dyDescent="0.2">
      <c r="B45" s="48"/>
      <c r="C45" s="60"/>
      <c r="D45" s="60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60"/>
      <c r="T45" s="7"/>
      <c r="U45" s="7"/>
      <c r="V45" s="7"/>
      <c r="W45" s="7"/>
      <c r="X45" s="7"/>
      <c r="Y45" s="7"/>
      <c r="Z45" s="54"/>
      <c r="AA45" s="54"/>
      <c r="AB45" s="54"/>
      <c r="AC45" s="54"/>
      <c r="AD45" s="40">
        <v>43632</v>
      </c>
      <c r="AF45" s="20"/>
    </row>
    <row r="46" spans="2:32" s="19" customFormat="1" ht="18.75" customHeight="1" x14ac:dyDescent="0.2">
      <c r="B46" s="48"/>
      <c r="C46" s="60"/>
      <c r="D46" s="60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60"/>
      <c r="T46" s="7"/>
      <c r="U46" s="7"/>
      <c r="V46" s="7"/>
      <c r="W46" s="7"/>
      <c r="X46" s="7"/>
      <c r="Y46" s="7"/>
      <c r="Z46" s="54"/>
      <c r="AA46" s="54"/>
      <c r="AB46" s="54"/>
      <c r="AC46" s="54"/>
      <c r="AD46" s="40">
        <v>43633</v>
      </c>
      <c r="AF46" s="20"/>
    </row>
    <row r="47" spans="2:32" s="19" customFormat="1" ht="18.75" customHeight="1" x14ac:dyDescent="0.2">
      <c r="B47" s="48"/>
      <c r="C47" s="60"/>
      <c r="D47" s="60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60"/>
      <c r="T47" s="7"/>
      <c r="U47" s="7"/>
      <c r="V47" s="7"/>
      <c r="W47" s="7"/>
      <c r="X47" s="7"/>
      <c r="Y47" s="7"/>
      <c r="Z47" s="54"/>
      <c r="AA47" s="54"/>
      <c r="AB47" s="54"/>
      <c r="AC47" s="54"/>
      <c r="AD47" s="40">
        <v>43634</v>
      </c>
      <c r="AF47" s="20"/>
    </row>
    <row r="48" spans="2:32" s="19" customFormat="1" ht="18.75" customHeight="1" x14ac:dyDescent="0.2">
      <c r="B48" s="48"/>
      <c r="C48" s="60"/>
      <c r="D48" s="60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60"/>
      <c r="T48" s="7"/>
      <c r="U48" s="7"/>
      <c r="V48" s="7"/>
      <c r="W48" s="7"/>
      <c r="X48" s="7"/>
      <c r="Y48" s="7"/>
      <c r="Z48" s="54"/>
      <c r="AA48" s="54"/>
      <c r="AB48" s="54"/>
      <c r="AC48" s="54"/>
      <c r="AD48" s="40">
        <v>43635</v>
      </c>
      <c r="AF48" s="20"/>
    </row>
    <row r="49" spans="2:32" s="19" customFormat="1" ht="18.75" customHeight="1" x14ac:dyDescent="0.2">
      <c r="B49" s="48"/>
      <c r="C49" s="60"/>
      <c r="D49" s="60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60"/>
      <c r="T49" s="7"/>
      <c r="U49" s="7"/>
      <c r="V49" s="7"/>
      <c r="W49" s="7"/>
      <c r="X49" s="7"/>
      <c r="Y49" s="7"/>
      <c r="Z49" s="54"/>
      <c r="AA49" s="54"/>
      <c r="AB49" s="54"/>
      <c r="AC49" s="54"/>
      <c r="AD49" s="40">
        <v>43636</v>
      </c>
      <c r="AF49" s="20"/>
    </row>
    <row r="50" spans="2:32" s="19" customFormat="1" ht="18.75" customHeight="1" x14ac:dyDescent="0.2">
      <c r="B50" s="48"/>
      <c r="C50" s="60"/>
      <c r="D50" s="60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60"/>
      <c r="T50" s="7"/>
      <c r="U50" s="7"/>
      <c r="V50" s="7"/>
      <c r="W50" s="7"/>
      <c r="X50" s="7"/>
      <c r="Y50" s="7"/>
      <c r="Z50" s="54"/>
      <c r="AA50" s="54"/>
      <c r="AB50" s="54"/>
      <c r="AC50" s="54"/>
      <c r="AD50" s="40">
        <v>43637</v>
      </c>
      <c r="AF50" s="20"/>
    </row>
    <row r="51" spans="2:32" s="19" customFormat="1" ht="18.75" customHeight="1" x14ac:dyDescent="0.2">
      <c r="B51" s="48"/>
      <c r="C51" s="60"/>
      <c r="D51" s="60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60"/>
      <c r="T51" s="7"/>
      <c r="U51" s="7"/>
      <c r="V51" s="7"/>
      <c r="W51" s="7"/>
      <c r="X51" s="7"/>
      <c r="Y51" s="7"/>
      <c r="Z51" s="54"/>
      <c r="AA51" s="54"/>
      <c r="AB51" s="54"/>
      <c r="AC51" s="54"/>
      <c r="AD51" s="40">
        <v>43638</v>
      </c>
      <c r="AF51" s="20"/>
    </row>
    <row r="52" spans="2:32" s="19" customFormat="1" ht="18.75" customHeight="1" x14ac:dyDescent="0.2">
      <c r="B52" s="48"/>
      <c r="C52" s="60"/>
      <c r="D52" s="60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60"/>
      <c r="T52" s="7"/>
      <c r="U52" s="7"/>
      <c r="V52" s="7"/>
      <c r="W52" s="7"/>
      <c r="X52" s="7"/>
      <c r="Y52" s="7"/>
      <c r="Z52" s="54"/>
      <c r="AA52" s="54"/>
      <c r="AB52" s="54"/>
      <c r="AC52" s="54"/>
      <c r="AD52" s="40">
        <v>43639</v>
      </c>
      <c r="AF52" s="20"/>
    </row>
    <row r="53" spans="2:32" s="19" customFormat="1" ht="18.75" customHeight="1" x14ac:dyDescent="0.2">
      <c r="B53" s="48"/>
      <c r="C53" s="60"/>
      <c r="D53" s="6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60"/>
      <c r="T53" s="7"/>
      <c r="U53" s="7"/>
      <c r="V53" s="7"/>
      <c r="W53" s="7"/>
      <c r="X53" s="7"/>
      <c r="Y53" s="7"/>
      <c r="Z53" s="54"/>
      <c r="AA53" s="54"/>
      <c r="AB53" s="54"/>
      <c r="AC53" s="54"/>
      <c r="AD53" s="40">
        <v>43640</v>
      </c>
      <c r="AF53" s="20"/>
    </row>
    <row r="54" spans="2:32" s="19" customFormat="1" ht="18.75" customHeight="1" x14ac:dyDescent="0.2">
      <c r="B54" s="48"/>
      <c r="C54" s="60"/>
      <c r="D54" s="60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60"/>
      <c r="T54" s="7"/>
      <c r="U54" s="7"/>
      <c r="V54" s="7"/>
      <c r="W54" s="7"/>
      <c r="X54" s="7"/>
      <c r="Y54" s="7"/>
      <c r="Z54" s="54"/>
      <c r="AA54" s="54"/>
      <c r="AB54" s="54"/>
      <c r="AC54" s="54"/>
      <c r="AD54" s="40">
        <v>43641</v>
      </c>
      <c r="AF54" s="20"/>
    </row>
    <row r="55" spans="2:32" s="19" customFormat="1" ht="18.75" customHeight="1" x14ac:dyDescent="0.2">
      <c r="B55" s="48"/>
      <c r="C55" s="60"/>
      <c r="D55" s="60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60"/>
      <c r="T55" s="7"/>
      <c r="U55" s="7"/>
      <c r="V55" s="7"/>
      <c r="W55" s="7"/>
      <c r="X55" s="7"/>
      <c r="Y55" s="7"/>
      <c r="Z55" s="54"/>
      <c r="AA55" s="54"/>
      <c r="AB55" s="54"/>
      <c r="AC55" s="54"/>
      <c r="AD55" s="40">
        <v>43642</v>
      </c>
      <c r="AF55" s="20"/>
    </row>
    <row r="56" spans="2:32" s="19" customFormat="1" ht="18.75" customHeight="1" x14ac:dyDescent="0.2">
      <c r="B56" s="48"/>
      <c r="C56" s="60"/>
      <c r="D56" s="6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60"/>
      <c r="T56" s="7"/>
      <c r="U56" s="7"/>
      <c r="V56" s="7"/>
      <c r="W56" s="7"/>
      <c r="X56" s="7"/>
      <c r="Y56" s="7"/>
      <c r="Z56" s="54"/>
      <c r="AA56" s="54"/>
      <c r="AB56" s="54"/>
      <c r="AC56" s="54"/>
      <c r="AD56" s="40">
        <v>43643</v>
      </c>
      <c r="AF56" s="20"/>
    </row>
    <row r="57" spans="2:32" s="19" customFormat="1" ht="18.75" customHeight="1" x14ac:dyDescent="0.2">
      <c r="B57" s="48"/>
      <c r="C57" s="60"/>
      <c r="D57" s="60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60"/>
      <c r="T57" s="7"/>
      <c r="U57" s="7"/>
      <c r="V57" s="7"/>
      <c r="W57" s="7"/>
      <c r="X57" s="7"/>
      <c r="Y57" s="7"/>
      <c r="Z57" s="54"/>
      <c r="AA57" s="54"/>
      <c r="AB57" s="54"/>
      <c r="AC57" s="54"/>
      <c r="AD57" s="40">
        <v>43644</v>
      </c>
      <c r="AF57" s="20"/>
    </row>
    <row r="58" spans="2:32" s="19" customFormat="1" ht="18.75" customHeight="1" x14ac:dyDescent="0.2">
      <c r="B58" s="48"/>
      <c r="C58" s="60"/>
      <c r="D58" s="60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60"/>
      <c r="T58" s="7"/>
      <c r="U58" s="7"/>
      <c r="V58" s="7"/>
      <c r="W58" s="7"/>
      <c r="X58" s="7"/>
      <c r="Y58" s="7"/>
      <c r="Z58" s="54"/>
      <c r="AA58" s="54"/>
      <c r="AB58" s="54"/>
      <c r="AC58" s="54"/>
      <c r="AD58" s="40">
        <v>43645</v>
      </c>
      <c r="AF58" s="20"/>
    </row>
    <row r="59" spans="2:32" s="19" customFormat="1" ht="18.75" customHeight="1" x14ac:dyDescent="0.2">
      <c r="B59" s="48"/>
      <c r="C59" s="60"/>
      <c r="D59" s="60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60"/>
      <c r="T59" s="7"/>
      <c r="U59" s="7"/>
      <c r="V59" s="7"/>
      <c r="W59" s="7"/>
      <c r="X59" s="7"/>
      <c r="Y59" s="7"/>
      <c r="Z59" s="54"/>
      <c r="AA59" s="54"/>
      <c r="AB59" s="54"/>
      <c r="AC59" s="54"/>
      <c r="AD59" s="40">
        <v>43646</v>
      </c>
      <c r="AF59" s="20"/>
    </row>
    <row r="60" spans="2:32" s="19" customFormat="1" ht="18.75" customHeight="1" x14ac:dyDescent="0.2">
      <c r="B60" s="48"/>
      <c r="C60" s="60"/>
      <c r="D60" s="60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60"/>
      <c r="T60" s="7"/>
      <c r="U60" s="7"/>
      <c r="V60" s="7"/>
      <c r="W60" s="7"/>
      <c r="X60" s="7"/>
      <c r="Y60" s="7"/>
      <c r="Z60" s="54"/>
      <c r="AA60" s="54"/>
      <c r="AB60" s="54"/>
      <c r="AC60" s="54"/>
      <c r="AD60" s="40">
        <v>43647</v>
      </c>
      <c r="AF60" s="20"/>
    </row>
    <row r="61" spans="2:32" s="19" customFormat="1" ht="18.75" customHeight="1" x14ac:dyDescent="0.2">
      <c r="B61" s="48"/>
      <c r="C61" s="60"/>
      <c r="D61" s="60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60"/>
      <c r="T61" s="7"/>
      <c r="U61" s="7"/>
      <c r="V61" s="7"/>
      <c r="W61" s="7"/>
      <c r="X61" s="7"/>
      <c r="Y61" s="7"/>
      <c r="Z61" s="54"/>
      <c r="AA61" s="54"/>
      <c r="AB61" s="54"/>
      <c r="AC61" s="54"/>
      <c r="AD61" s="40">
        <v>43648</v>
      </c>
      <c r="AF61" s="20"/>
    </row>
    <row r="62" spans="2:32" s="19" customFormat="1" ht="18.75" customHeight="1" x14ac:dyDescent="0.2">
      <c r="B62" s="48"/>
      <c r="C62" s="60"/>
      <c r="D62" s="60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60"/>
      <c r="T62" s="7"/>
      <c r="U62" s="7"/>
      <c r="V62" s="7"/>
      <c r="W62" s="7"/>
      <c r="X62" s="7"/>
      <c r="Y62" s="7"/>
      <c r="Z62" s="54"/>
      <c r="AA62" s="54"/>
      <c r="AB62" s="54"/>
      <c r="AC62" s="54"/>
      <c r="AD62" s="40">
        <v>43649</v>
      </c>
      <c r="AF62" s="20"/>
    </row>
    <row r="63" spans="2:32" s="19" customFormat="1" ht="18.75" customHeight="1" x14ac:dyDescent="0.2">
      <c r="B63" s="48"/>
      <c r="C63" s="60"/>
      <c r="D63" s="60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60"/>
      <c r="T63" s="7"/>
      <c r="U63" s="7"/>
      <c r="V63" s="7"/>
      <c r="W63" s="7"/>
      <c r="X63" s="7"/>
      <c r="Y63" s="7"/>
      <c r="Z63" s="54"/>
      <c r="AA63" s="54"/>
      <c r="AB63" s="54"/>
      <c r="AC63" s="54"/>
      <c r="AD63" s="40">
        <v>43650</v>
      </c>
      <c r="AF63" s="20"/>
    </row>
    <row r="64" spans="2:32" s="19" customFormat="1" ht="18.75" customHeight="1" x14ac:dyDescent="0.2">
      <c r="B64" s="48"/>
      <c r="C64" s="60"/>
      <c r="D64" s="60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60"/>
      <c r="T64" s="7"/>
      <c r="U64" s="7"/>
      <c r="V64" s="7"/>
      <c r="W64" s="7"/>
      <c r="X64" s="7"/>
      <c r="Y64" s="7"/>
      <c r="Z64" s="54"/>
      <c r="AA64" s="54"/>
      <c r="AB64" s="54"/>
      <c r="AC64" s="54"/>
      <c r="AD64" s="40">
        <v>43651</v>
      </c>
      <c r="AF64" s="20"/>
    </row>
    <row r="65" spans="1:32" ht="18.75" customHeight="1" x14ac:dyDescent="0.2">
      <c r="Z65" s="54"/>
      <c r="AA65" s="54"/>
      <c r="AB65" s="54"/>
      <c r="AC65" s="54"/>
      <c r="AD65" s="40">
        <v>43652</v>
      </c>
    </row>
    <row r="66" spans="1:32" ht="18.75" customHeight="1" x14ac:dyDescent="0.2">
      <c r="Z66" s="54"/>
      <c r="AA66" s="54"/>
      <c r="AB66" s="54"/>
      <c r="AC66" s="54"/>
      <c r="AD66" s="40">
        <v>43653</v>
      </c>
    </row>
    <row r="67" spans="1:32" ht="18.75" customHeight="1" x14ac:dyDescent="0.2">
      <c r="Z67" s="54"/>
      <c r="AA67" s="54"/>
      <c r="AB67" s="54"/>
      <c r="AC67" s="54"/>
      <c r="AD67" s="40">
        <v>43654</v>
      </c>
    </row>
    <row r="68" spans="1:32" ht="18.75" customHeight="1" x14ac:dyDescent="0.2">
      <c r="Z68" s="54"/>
      <c r="AA68" s="54"/>
      <c r="AB68" s="54"/>
      <c r="AC68" s="54"/>
      <c r="AD68" s="40">
        <v>43655</v>
      </c>
    </row>
    <row r="69" spans="1:32" ht="18.75" customHeight="1" x14ac:dyDescent="0.2">
      <c r="Z69" s="54"/>
      <c r="AA69" s="54"/>
      <c r="AB69" s="54"/>
      <c r="AC69" s="54"/>
      <c r="AD69" s="40">
        <v>43656</v>
      </c>
    </row>
    <row r="70" spans="1:32" ht="18.75" customHeight="1" x14ac:dyDescent="0.2">
      <c r="Z70" s="54"/>
      <c r="AA70" s="54"/>
      <c r="AB70" s="54"/>
      <c r="AC70" s="54"/>
      <c r="AD70" s="40">
        <v>43657</v>
      </c>
    </row>
    <row r="71" spans="1:32" ht="18.75" customHeight="1" x14ac:dyDescent="0.2">
      <c r="Z71" s="54"/>
      <c r="AA71" s="54"/>
      <c r="AB71" s="54"/>
      <c r="AC71" s="54"/>
      <c r="AD71" s="40">
        <v>43658</v>
      </c>
    </row>
    <row r="72" spans="1:32" ht="18.75" customHeight="1" x14ac:dyDescent="0.2">
      <c r="Z72" s="54"/>
      <c r="AA72" s="54"/>
      <c r="AB72" s="54"/>
      <c r="AC72" s="54"/>
      <c r="AD72" s="40">
        <v>43659</v>
      </c>
    </row>
    <row r="73" spans="1:32" s="99" customFormat="1" x14ac:dyDescent="0.2">
      <c r="A73" s="97"/>
      <c r="B73" s="48"/>
      <c r="C73" s="60"/>
      <c r="D73" s="60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60"/>
      <c r="T73" s="7"/>
      <c r="U73" s="7"/>
      <c r="V73" s="7"/>
      <c r="W73" s="7"/>
      <c r="X73" s="7"/>
      <c r="Y73" s="7"/>
      <c r="Z73" s="54"/>
      <c r="AA73" s="54"/>
      <c r="AB73" s="54"/>
      <c r="AC73" s="54"/>
      <c r="AD73" s="40">
        <v>43660</v>
      </c>
      <c r="AE73" s="98"/>
      <c r="AF73" s="29"/>
    </row>
    <row r="74" spans="1:32" s="17" customFormat="1" ht="18.75" customHeight="1" x14ac:dyDescent="0.2">
      <c r="A74" s="7"/>
      <c r="B74" s="48"/>
      <c r="C74" s="60"/>
      <c r="D74" s="60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60"/>
      <c r="T74" s="7"/>
      <c r="U74" s="7"/>
      <c r="V74" s="7"/>
      <c r="W74" s="7"/>
      <c r="X74" s="7"/>
      <c r="Y74" s="7"/>
      <c r="Z74" s="54"/>
      <c r="AA74" s="54"/>
      <c r="AB74" s="54"/>
      <c r="AC74" s="54"/>
      <c r="AD74" s="40">
        <v>43661</v>
      </c>
      <c r="AE74" s="100"/>
      <c r="AF74" s="101"/>
    </row>
    <row r="75" spans="1:32" ht="18.75" customHeight="1" x14ac:dyDescent="0.2">
      <c r="Z75" s="54"/>
      <c r="AA75" s="54"/>
      <c r="AB75" s="54"/>
      <c r="AC75" s="54"/>
      <c r="AD75" s="40">
        <v>43662</v>
      </c>
    </row>
    <row r="76" spans="1:32" ht="18.75" customHeight="1" x14ac:dyDescent="0.2">
      <c r="Z76" s="54"/>
      <c r="AA76" s="54"/>
      <c r="AB76" s="54"/>
      <c r="AC76" s="54"/>
      <c r="AD76" s="40">
        <v>43663</v>
      </c>
    </row>
    <row r="77" spans="1:32" ht="18.75" customHeight="1" x14ac:dyDescent="0.2">
      <c r="Z77" s="54"/>
      <c r="AA77" s="54"/>
      <c r="AB77" s="54"/>
      <c r="AC77" s="54"/>
      <c r="AD77" s="40">
        <v>43664</v>
      </c>
    </row>
    <row r="78" spans="1:32" ht="18.75" customHeight="1" x14ac:dyDescent="0.2">
      <c r="Z78" s="54"/>
      <c r="AA78" s="54"/>
      <c r="AB78" s="54"/>
      <c r="AC78" s="54"/>
      <c r="AD78" s="40">
        <v>43665</v>
      </c>
    </row>
    <row r="79" spans="1:32" ht="18.75" customHeight="1" x14ac:dyDescent="0.2">
      <c r="Z79" s="54"/>
      <c r="AA79" s="54"/>
      <c r="AB79" s="54"/>
      <c r="AC79" s="54"/>
      <c r="AD79" s="40">
        <v>43666</v>
      </c>
    </row>
    <row r="80" spans="1:32" ht="18.75" customHeight="1" x14ac:dyDescent="0.2">
      <c r="Z80" s="54"/>
      <c r="AA80" s="54"/>
      <c r="AB80" s="54"/>
      <c r="AC80" s="54"/>
      <c r="AD80" s="40">
        <v>43667</v>
      </c>
    </row>
    <row r="81" spans="2:32" s="19" customFormat="1" ht="18.75" customHeight="1" x14ac:dyDescent="0.2">
      <c r="B81" s="48"/>
      <c r="C81" s="60"/>
      <c r="D81" s="60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60"/>
      <c r="T81" s="7"/>
      <c r="U81" s="7"/>
      <c r="V81" s="7"/>
      <c r="W81" s="7"/>
      <c r="X81" s="7"/>
      <c r="Y81" s="7"/>
      <c r="Z81" s="54"/>
      <c r="AA81" s="54"/>
      <c r="AB81" s="54"/>
      <c r="AC81" s="54"/>
      <c r="AD81" s="40">
        <v>43668</v>
      </c>
      <c r="AF81" s="20"/>
    </row>
    <row r="82" spans="2:32" s="19" customFormat="1" ht="18.75" customHeight="1" x14ac:dyDescent="0.2">
      <c r="B82" s="48"/>
      <c r="C82" s="60"/>
      <c r="D82" s="60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60"/>
      <c r="T82" s="7"/>
      <c r="U82" s="7"/>
      <c r="V82" s="7"/>
      <c r="W82" s="7"/>
      <c r="X82" s="7"/>
      <c r="Y82" s="7"/>
      <c r="Z82" s="54"/>
      <c r="AA82" s="54"/>
      <c r="AB82" s="54"/>
      <c r="AC82" s="54"/>
      <c r="AD82" s="40">
        <v>43669</v>
      </c>
      <c r="AF82" s="20"/>
    </row>
    <row r="83" spans="2:32" s="19" customFormat="1" ht="18.75" customHeight="1" x14ac:dyDescent="0.2">
      <c r="B83" s="48"/>
      <c r="C83" s="60"/>
      <c r="D83" s="60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60"/>
      <c r="T83" s="7"/>
      <c r="U83" s="7"/>
      <c r="V83" s="7"/>
      <c r="W83" s="7"/>
      <c r="X83" s="7"/>
      <c r="Y83" s="7"/>
      <c r="Z83" s="54"/>
      <c r="AA83" s="54"/>
      <c r="AB83" s="54"/>
      <c r="AC83" s="54"/>
      <c r="AD83" s="40">
        <v>43670</v>
      </c>
      <c r="AF83" s="20"/>
    </row>
    <row r="84" spans="2:32" s="19" customFormat="1" ht="18.75" customHeight="1" x14ac:dyDescent="0.2">
      <c r="B84" s="48"/>
      <c r="C84" s="60"/>
      <c r="D84" s="60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60"/>
      <c r="T84" s="7"/>
      <c r="U84" s="7"/>
      <c r="V84" s="7"/>
      <c r="W84" s="7"/>
      <c r="X84" s="7"/>
      <c r="Y84" s="7"/>
      <c r="Z84" s="54"/>
      <c r="AA84" s="54"/>
      <c r="AB84" s="54"/>
      <c r="AC84" s="54"/>
      <c r="AD84" s="40">
        <v>43671</v>
      </c>
      <c r="AF84" s="20"/>
    </row>
    <row r="85" spans="2:32" s="19" customFormat="1" ht="18.75" customHeight="1" x14ac:dyDescent="0.2">
      <c r="B85" s="48"/>
      <c r="C85" s="60"/>
      <c r="D85" s="60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60"/>
      <c r="T85" s="7"/>
      <c r="U85" s="7"/>
      <c r="V85" s="7"/>
      <c r="W85" s="7"/>
      <c r="X85" s="7"/>
      <c r="Y85" s="7"/>
      <c r="Z85" s="54"/>
      <c r="AA85" s="54"/>
      <c r="AB85" s="54"/>
      <c r="AC85" s="54"/>
      <c r="AD85" s="40">
        <v>43672</v>
      </c>
      <c r="AF85" s="20"/>
    </row>
    <row r="86" spans="2:32" s="19" customFormat="1" ht="18.75" customHeight="1" x14ac:dyDescent="0.2">
      <c r="B86" s="48"/>
      <c r="C86" s="60"/>
      <c r="D86" s="60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60"/>
      <c r="T86" s="7"/>
      <c r="U86" s="7"/>
      <c r="V86" s="7"/>
      <c r="W86" s="7"/>
      <c r="X86" s="7"/>
      <c r="Y86" s="7"/>
      <c r="Z86" s="54"/>
      <c r="AA86" s="54"/>
      <c r="AB86" s="54"/>
      <c r="AC86" s="54"/>
      <c r="AD86" s="40">
        <v>43673</v>
      </c>
      <c r="AF86" s="20"/>
    </row>
    <row r="87" spans="2:32" s="19" customFormat="1" ht="18.75" customHeight="1" x14ac:dyDescent="0.2">
      <c r="B87" s="48"/>
      <c r="C87" s="60"/>
      <c r="D87" s="60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60"/>
      <c r="T87" s="7"/>
      <c r="U87" s="7"/>
      <c r="V87" s="7"/>
      <c r="W87" s="7"/>
      <c r="X87" s="7"/>
      <c r="Y87" s="7"/>
      <c r="Z87" s="54"/>
      <c r="AA87" s="54"/>
      <c r="AB87" s="54"/>
      <c r="AC87" s="54"/>
      <c r="AD87" s="40">
        <v>43674</v>
      </c>
      <c r="AF87" s="20"/>
    </row>
    <row r="88" spans="2:32" s="19" customFormat="1" ht="18.75" customHeight="1" x14ac:dyDescent="0.2">
      <c r="B88" s="48"/>
      <c r="C88" s="60"/>
      <c r="D88" s="60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60"/>
      <c r="T88" s="7"/>
      <c r="U88" s="7"/>
      <c r="V88" s="7"/>
      <c r="W88" s="7"/>
      <c r="X88" s="7"/>
      <c r="Y88" s="7"/>
      <c r="Z88" s="54"/>
      <c r="AA88" s="54"/>
      <c r="AB88" s="54"/>
      <c r="AC88" s="54"/>
      <c r="AD88" s="40">
        <v>43675</v>
      </c>
      <c r="AF88" s="20"/>
    </row>
    <row r="89" spans="2:32" s="19" customFormat="1" ht="18.75" customHeight="1" x14ac:dyDescent="0.2">
      <c r="B89" s="48"/>
      <c r="C89" s="60"/>
      <c r="D89" s="60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60"/>
      <c r="T89" s="7"/>
      <c r="U89" s="7"/>
      <c r="V89" s="7"/>
      <c r="W89" s="7"/>
      <c r="X89" s="7"/>
      <c r="Y89" s="7"/>
      <c r="Z89" s="54"/>
      <c r="AA89" s="54"/>
      <c r="AB89" s="54"/>
      <c r="AC89" s="54"/>
      <c r="AD89" s="40">
        <v>43676</v>
      </c>
      <c r="AF89" s="20"/>
    </row>
    <row r="90" spans="2:32" s="19" customFormat="1" ht="18.75" customHeight="1" x14ac:dyDescent="0.2">
      <c r="B90" s="48"/>
      <c r="C90" s="60"/>
      <c r="D90" s="60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60"/>
      <c r="T90" s="7"/>
      <c r="U90" s="7"/>
      <c r="V90" s="7"/>
      <c r="W90" s="7"/>
      <c r="X90" s="7"/>
      <c r="Y90" s="7"/>
      <c r="Z90" s="54"/>
      <c r="AA90" s="54"/>
      <c r="AB90" s="54"/>
      <c r="AC90" s="54"/>
      <c r="AD90" s="40">
        <v>43677</v>
      </c>
      <c r="AF90" s="20"/>
    </row>
    <row r="91" spans="2:32" s="19" customFormat="1" ht="18.75" customHeight="1" x14ac:dyDescent="0.2">
      <c r="B91" s="48"/>
      <c r="C91" s="60"/>
      <c r="D91" s="60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60"/>
      <c r="T91" s="7"/>
      <c r="U91" s="7"/>
      <c r="V91" s="7"/>
      <c r="W91" s="7"/>
      <c r="X91" s="7"/>
      <c r="Y91" s="7"/>
      <c r="Z91" s="54"/>
      <c r="AA91" s="54"/>
      <c r="AB91" s="54"/>
      <c r="AC91" s="54"/>
      <c r="AD91" s="40">
        <v>43678</v>
      </c>
      <c r="AF91" s="20"/>
    </row>
    <row r="92" spans="2:32" s="19" customFormat="1" ht="18.75" customHeight="1" x14ac:dyDescent="0.2">
      <c r="B92" s="48"/>
      <c r="C92" s="60"/>
      <c r="D92" s="60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60"/>
      <c r="T92" s="7"/>
      <c r="U92" s="7"/>
      <c r="V92" s="7"/>
      <c r="W92" s="7"/>
      <c r="X92" s="7"/>
      <c r="Y92" s="7"/>
      <c r="Z92" s="54"/>
      <c r="AA92" s="54"/>
      <c r="AB92" s="54"/>
      <c r="AC92" s="54"/>
      <c r="AD92" s="40">
        <v>43679</v>
      </c>
      <c r="AF92" s="20"/>
    </row>
    <row r="93" spans="2:32" s="19" customFormat="1" ht="18.75" customHeight="1" x14ac:dyDescent="0.2">
      <c r="B93" s="48"/>
      <c r="C93" s="60"/>
      <c r="D93" s="60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60"/>
      <c r="T93" s="7"/>
      <c r="U93" s="7"/>
      <c r="V93" s="7"/>
      <c r="W93" s="7"/>
      <c r="X93" s="7"/>
      <c r="Y93" s="7"/>
      <c r="Z93" s="54"/>
      <c r="AA93" s="54"/>
      <c r="AB93" s="54"/>
      <c r="AC93" s="54"/>
      <c r="AD93" s="40">
        <v>43680</v>
      </c>
      <c r="AF93" s="20"/>
    </row>
    <row r="94" spans="2:32" s="19" customFormat="1" ht="18.75" customHeight="1" x14ac:dyDescent="0.2">
      <c r="B94" s="48"/>
      <c r="C94" s="60"/>
      <c r="D94" s="60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60"/>
      <c r="T94" s="7"/>
      <c r="U94" s="7"/>
      <c r="V94" s="7"/>
      <c r="W94" s="7"/>
      <c r="X94" s="7"/>
      <c r="Y94" s="7"/>
      <c r="Z94" s="54"/>
      <c r="AA94" s="54"/>
      <c r="AB94" s="54"/>
      <c r="AC94" s="54"/>
      <c r="AD94" s="40">
        <v>43681</v>
      </c>
      <c r="AF94" s="20"/>
    </row>
    <row r="95" spans="2:32" s="19" customFormat="1" ht="18.75" customHeight="1" x14ac:dyDescent="0.2">
      <c r="B95" s="48"/>
      <c r="C95" s="60"/>
      <c r="D95" s="60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60"/>
      <c r="T95" s="7"/>
      <c r="U95" s="7"/>
      <c r="V95" s="7"/>
      <c r="W95" s="7"/>
      <c r="X95" s="7"/>
      <c r="Y95" s="7"/>
      <c r="Z95" s="54"/>
      <c r="AA95" s="54"/>
      <c r="AB95" s="54"/>
      <c r="AC95" s="54"/>
      <c r="AD95" s="40">
        <v>43682</v>
      </c>
      <c r="AF95" s="20"/>
    </row>
    <row r="96" spans="2:32" s="19" customFormat="1" ht="18.75" customHeight="1" x14ac:dyDescent="0.2">
      <c r="B96" s="48"/>
      <c r="C96" s="60"/>
      <c r="D96" s="60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60"/>
      <c r="T96" s="7"/>
      <c r="U96" s="7"/>
      <c r="V96" s="7"/>
      <c r="W96" s="7"/>
      <c r="X96" s="7"/>
      <c r="Y96" s="7"/>
      <c r="Z96" s="54"/>
      <c r="AA96" s="54"/>
      <c r="AB96" s="54"/>
      <c r="AC96" s="54"/>
      <c r="AD96" s="40">
        <v>43683</v>
      </c>
      <c r="AF96" s="20"/>
    </row>
    <row r="97" spans="2:32" s="19" customFormat="1" ht="18.75" customHeight="1" x14ac:dyDescent="0.2">
      <c r="B97" s="48"/>
      <c r="C97" s="60"/>
      <c r="D97" s="60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60"/>
      <c r="T97" s="7"/>
      <c r="U97" s="7"/>
      <c r="V97" s="7"/>
      <c r="W97" s="7"/>
      <c r="X97" s="7"/>
      <c r="Y97" s="7"/>
      <c r="Z97" s="54"/>
      <c r="AA97" s="54"/>
      <c r="AB97" s="54"/>
      <c r="AC97" s="54"/>
      <c r="AD97" s="40">
        <v>43684</v>
      </c>
      <c r="AF97" s="20"/>
    </row>
    <row r="98" spans="2:32" s="19" customFormat="1" ht="18.75" customHeight="1" x14ac:dyDescent="0.2">
      <c r="B98" s="48"/>
      <c r="C98" s="60"/>
      <c r="D98" s="60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60"/>
      <c r="T98" s="7"/>
      <c r="U98" s="7"/>
      <c r="V98" s="7"/>
      <c r="W98" s="7"/>
      <c r="X98" s="7"/>
      <c r="Y98" s="7"/>
      <c r="Z98" s="54"/>
      <c r="AA98" s="54"/>
      <c r="AB98" s="54"/>
      <c r="AC98" s="54"/>
      <c r="AD98" s="40">
        <v>43685</v>
      </c>
      <c r="AF98" s="20"/>
    </row>
    <row r="99" spans="2:32" s="19" customFormat="1" ht="18.75" customHeight="1" x14ac:dyDescent="0.2">
      <c r="B99" s="48"/>
      <c r="C99" s="60"/>
      <c r="D99" s="60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60"/>
      <c r="T99" s="7"/>
      <c r="U99" s="7"/>
      <c r="V99" s="7"/>
      <c r="W99" s="7"/>
      <c r="X99" s="7"/>
      <c r="Y99" s="7"/>
      <c r="Z99" s="54"/>
      <c r="AA99" s="54"/>
      <c r="AB99" s="54"/>
      <c r="AC99" s="54"/>
      <c r="AD99" s="40">
        <v>43686</v>
      </c>
      <c r="AF99" s="20"/>
    </row>
    <row r="100" spans="2:32" s="19" customFormat="1" ht="18.75" customHeight="1" x14ac:dyDescent="0.2">
      <c r="B100" s="48"/>
      <c r="C100" s="60"/>
      <c r="D100" s="60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60"/>
      <c r="T100" s="7"/>
      <c r="U100" s="7"/>
      <c r="V100" s="7"/>
      <c r="W100" s="7"/>
      <c r="X100" s="7"/>
      <c r="Y100" s="7"/>
      <c r="Z100" s="54"/>
      <c r="AA100" s="54"/>
      <c r="AB100" s="54"/>
      <c r="AC100" s="54"/>
      <c r="AD100" s="40">
        <v>43687</v>
      </c>
      <c r="AF100" s="20"/>
    </row>
    <row r="101" spans="2:32" s="19" customFormat="1" ht="18.75" customHeight="1" x14ac:dyDescent="0.2">
      <c r="B101" s="48"/>
      <c r="C101" s="60"/>
      <c r="D101" s="60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60"/>
      <c r="T101" s="7"/>
      <c r="U101" s="7"/>
      <c r="V101" s="7"/>
      <c r="W101" s="7"/>
      <c r="X101" s="7"/>
      <c r="Y101" s="7"/>
      <c r="Z101" s="54"/>
      <c r="AA101" s="54"/>
      <c r="AB101" s="54"/>
      <c r="AC101" s="54"/>
      <c r="AD101" s="40">
        <v>43688</v>
      </c>
      <c r="AF101" s="20"/>
    </row>
    <row r="102" spans="2:32" s="19" customFormat="1" ht="18.75" customHeight="1" x14ac:dyDescent="0.2">
      <c r="B102" s="48"/>
      <c r="C102" s="60"/>
      <c r="D102" s="60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60"/>
      <c r="T102" s="7"/>
      <c r="U102" s="7"/>
      <c r="V102" s="7"/>
      <c r="W102" s="7"/>
      <c r="X102" s="7"/>
      <c r="Y102" s="7"/>
      <c r="Z102" s="54"/>
      <c r="AA102" s="54"/>
      <c r="AB102" s="54"/>
      <c r="AC102" s="54"/>
      <c r="AD102" s="40">
        <v>43689</v>
      </c>
      <c r="AF102" s="20"/>
    </row>
    <row r="103" spans="2:32" s="19" customFormat="1" ht="18.75" customHeight="1" x14ac:dyDescent="0.2">
      <c r="B103" s="48"/>
      <c r="C103" s="60"/>
      <c r="D103" s="60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60"/>
      <c r="T103" s="7"/>
      <c r="U103" s="7"/>
      <c r="V103" s="7"/>
      <c r="W103" s="7"/>
      <c r="X103" s="7"/>
      <c r="Y103" s="7"/>
      <c r="Z103" s="54"/>
      <c r="AA103" s="54"/>
      <c r="AB103" s="54"/>
      <c r="AC103" s="54"/>
      <c r="AD103" s="40">
        <v>43690</v>
      </c>
      <c r="AF103" s="20"/>
    </row>
    <row r="104" spans="2:32" s="19" customFormat="1" ht="18.75" customHeight="1" x14ac:dyDescent="0.2">
      <c r="B104" s="48"/>
      <c r="C104" s="60"/>
      <c r="D104" s="60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60"/>
      <c r="T104" s="7"/>
      <c r="U104" s="7"/>
      <c r="V104" s="7"/>
      <c r="W104" s="7"/>
      <c r="X104" s="7"/>
      <c r="Y104" s="7"/>
      <c r="Z104" s="54"/>
      <c r="AA104" s="54"/>
      <c r="AB104" s="54"/>
      <c r="AC104" s="54"/>
      <c r="AD104" s="40">
        <v>43691</v>
      </c>
      <c r="AF104" s="20"/>
    </row>
    <row r="105" spans="2:32" s="19" customFormat="1" ht="18.75" customHeight="1" x14ac:dyDescent="0.2">
      <c r="B105" s="48"/>
      <c r="C105" s="60"/>
      <c r="D105" s="60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60"/>
      <c r="T105" s="7"/>
      <c r="U105" s="7"/>
      <c r="V105" s="7"/>
      <c r="W105" s="7"/>
      <c r="X105" s="7"/>
      <c r="Y105" s="7"/>
      <c r="Z105" s="54"/>
      <c r="AA105" s="54"/>
      <c r="AB105" s="54"/>
      <c r="AC105" s="54"/>
      <c r="AD105" s="40">
        <v>43692</v>
      </c>
      <c r="AF105" s="20"/>
    </row>
    <row r="106" spans="2:32" s="19" customFormat="1" ht="18.75" customHeight="1" x14ac:dyDescent="0.2">
      <c r="B106" s="48"/>
      <c r="C106" s="60"/>
      <c r="D106" s="60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60"/>
      <c r="T106" s="7"/>
      <c r="U106" s="7"/>
      <c r="V106" s="7"/>
      <c r="W106" s="7"/>
      <c r="X106" s="7"/>
      <c r="Y106" s="7"/>
      <c r="Z106" s="54"/>
      <c r="AA106" s="54"/>
      <c r="AB106" s="54"/>
      <c r="AC106" s="54"/>
      <c r="AD106" s="40">
        <v>43693</v>
      </c>
      <c r="AF106" s="20"/>
    </row>
    <row r="107" spans="2:32" s="19" customFormat="1" ht="18.75" customHeight="1" x14ac:dyDescent="0.2">
      <c r="B107" s="48"/>
      <c r="C107" s="60"/>
      <c r="D107" s="60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60"/>
      <c r="T107" s="7"/>
      <c r="U107" s="7"/>
      <c r="V107" s="7"/>
      <c r="W107" s="7"/>
      <c r="X107" s="7"/>
      <c r="Y107" s="7"/>
      <c r="Z107" s="54"/>
      <c r="AA107" s="54"/>
      <c r="AB107" s="54"/>
      <c r="AC107" s="54"/>
      <c r="AD107" s="40">
        <v>43694</v>
      </c>
      <c r="AF107" s="20"/>
    </row>
    <row r="108" spans="2:32" s="19" customFormat="1" ht="18.75" customHeight="1" x14ac:dyDescent="0.2">
      <c r="B108" s="48"/>
      <c r="C108" s="60"/>
      <c r="D108" s="60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60"/>
      <c r="T108" s="7"/>
      <c r="U108" s="7"/>
      <c r="V108" s="7"/>
      <c r="W108" s="7"/>
      <c r="X108" s="7"/>
      <c r="Y108" s="7"/>
      <c r="Z108" s="54"/>
      <c r="AA108" s="54"/>
      <c r="AB108" s="54"/>
      <c r="AC108" s="54"/>
      <c r="AD108" s="40">
        <v>43695</v>
      </c>
      <c r="AF108" s="20"/>
    </row>
    <row r="109" spans="2:32" s="19" customFormat="1" ht="18.75" customHeight="1" x14ac:dyDescent="0.2">
      <c r="B109" s="48"/>
      <c r="C109" s="60"/>
      <c r="D109" s="60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60"/>
      <c r="T109" s="7"/>
      <c r="U109" s="7"/>
      <c r="V109" s="7"/>
      <c r="W109" s="7"/>
      <c r="X109" s="7"/>
      <c r="Y109" s="7"/>
      <c r="Z109" s="54"/>
      <c r="AA109" s="54"/>
      <c r="AB109" s="54"/>
      <c r="AC109" s="54"/>
      <c r="AD109" s="40">
        <v>43696</v>
      </c>
      <c r="AF109" s="20"/>
    </row>
    <row r="110" spans="2:32" s="19" customFormat="1" ht="18.75" customHeight="1" x14ac:dyDescent="0.2">
      <c r="B110" s="48"/>
      <c r="C110" s="60"/>
      <c r="D110" s="60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60"/>
      <c r="T110" s="7"/>
      <c r="U110" s="7"/>
      <c r="V110" s="7"/>
      <c r="W110" s="7"/>
      <c r="X110" s="7"/>
      <c r="Y110" s="7"/>
      <c r="Z110" s="54"/>
      <c r="AA110" s="54"/>
      <c r="AB110" s="54"/>
      <c r="AC110" s="54"/>
      <c r="AD110" s="40">
        <v>43697</v>
      </c>
      <c r="AF110" s="20"/>
    </row>
    <row r="111" spans="2:32" s="19" customFormat="1" ht="18.75" customHeight="1" x14ac:dyDescent="0.2">
      <c r="B111" s="48"/>
      <c r="C111" s="60"/>
      <c r="D111" s="60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60"/>
      <c r="T111" s="7"/>
      <c r="U111" s="7"/>
      <c r="V111" s="7"/>
      <c r="W111" s="7"/>
      <c r="X111" s="7"/>
      <c r="Y111" s="7"/>
      <c r="Z111" s="54"/>
      <c r="AA111" s="54"/>
      <c r="AB111" s="54"/>
      <c r="AC111" s="54"/>
      <c r="AD111" s="40">
        <v>43698</v>
      </c>
      <c r="AF111" s="20"/>
    </row>
    <row r="112" spans="2:32" s="19" customFormat="1" ht="18.75" customHeight="1" x14ac:dyDescent="0.2">
      <c r="B112" s="48"/>
      <c r="C112" s="60"/>
      <c r="D112" s="60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60"/>
      <c r="T112" s="7"/>
      <c r="U112" s="7"/>
      <c r="V112" s="7"/>
      <c r="W112" s="7"/>
      <c r="X112" s="7"/>
      <c r="Y112" s="7"/>
      <c r="Z112" s="54"/>
      <c r="AA112" s="54"/>
      <c r="AB112" s="54"/>
      <c r="AC112" s="54"/>
      <c r="AD112" s="40">
        <v>43699</v>
      </c>
      <c r="AF112" s="20"/>
    </row>
    <row r="113" spans="1:32" ht="18.75" customHeight="1" x14ac:dyDescent="0.2">
      <c r="Z113" s="54"/>
      <c r="AA113" s="54"/>
      <c r="AB113" s="54"/>
      <c r="AC113" s="54"/>
      <c r="AD113" s="40">
        <v>43700</v>
      </c>
    </row>
    <row r="114" spans="1:32" ht="18.75" customHeight="1" x14ac:dyDescent="0.2">
      <c r="Z114" s="54"/>
      <c r="AA114" s="54"/>
      <c r="AB114" s="54"/>
      <c r="AC114" s="54"/>
      <c r="AD114" s="40">
        <v>43701</v>
      </c>
    </row>
    <row r="115" spans="1:32" ht="18.75" customHeight="1" x14ac:dyDescent="0.2">
      <c r="Z115" s="54"/>
      <c r="AA115" s="54"/>
      <c r="AB115" s="54"/>
      <c r="AC115" s="54"/>
      <c r="AD115" s="40">
        <v>43702</v>
      </c>
    </row>
    <row r="116" spans="1:32" ht="18.75" customHeight="1" x14ac:dyDescent="0.2">
      <c r="Z116" s="54"/>
      <c r="AA116" s="54"/>
      <c r="AB116" s="54"/>
      <c r="AC116" s="54"/>
      <c r="AD116" s="40">
        <v>43703</v>
      </c>
    </row>
    <row r="117" spans="1:32" ht="18.75" customHeight="1" x14ac:dyDescent="0.2">
      <c r="Z117" s="54"/>
      <c r="AA117" s="54"/>
      <c r="AB117" s="54"/>
      <c r="AC117" s="54"/>
      <c r="AD117" s="40">
        <v>43704</v>
      </c>
    </row>
    <row r="118" spans="1:32" ht="18.75" customHeight="1" x14ac:dyDescent="0.2">
      <c r="Z118" s="54"/>
      <c r="AA118" s="54"/>
      <c r="AB118" s="54"/>
      <c r="AC118" s="54"/>
      <c r="AD118" s="40">
        <v>43705</v>
      </c>
    </row>
    <row r="119" spans="1:32" ht="18.75" customHeight="1" x14ac:dyDescent="0.2">
      <c r="Z119" s="54"/>
      <c r="AA119" s="54"/>
      <c r="AB119" s="54"/>
      <c r="AC119" s="54"/>
      <c r="AD119" s="40">
        <v>43706</v>
      </c>
    </row>
    <row r="120" spans="1:32" ht="18.75" customHeight="1" x14ac:dyDescent="0.2">
      <c r="Z120" s="54"/>
      <c r="AA120" s="54"/>
      <c r="AB120" s="54"/>
      <c r="AC120" s="54"/>
      <c r="AD120" s="40">
        <v>43707</v>
      </c>
    </row>
    <row r="121" spans="1:32" s="103" customFormat="1" x14ac:dyDescent="0.2">
      <c r="A121" s="97"/>
      <c r="B121" s="48"/>
      <c r="C121" s="60"/>
      <c r="D121" s="60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60"/>
      <c r="T121" s="7"/>
      <c r="U121" s="7"/>
      <c r="V121" s="7"/>
      <c r="W121" s="7"/>
      <c r="X121" s="7"/>
      <c r="Y121" s="7"/>
      <c r="Z121" s="54"/>
      <c r="AA121" s="54"/>
      <c r="AB121" s="54"/>
      <c r="AC121" s="54"/>
      <c r="AD121" s="40">
        <v>43708</v>
      </c>
      <c r="AE121" s="100"/>
      <c r="AF121" s="102"/>
    </row>
    <row r="122" spans="1:32" ht="18.75" customHeight="1" x14ac:dyDescent="0.2">
      <c r="Z122" s="54"/>
      <c r="AA122" s="54"/>
      <c r="AB122" s="54"/>
      <c r="AC122" s="54"/>
      <c r="AD122" s="40">
        <v>43709</v>
      </c>
    </row>
    <row r="123" spans="1:32" ht="18.75" customHeight="1" x14ac:dyDescent="0.2">
      <c r="Z123" s="54"/>
      <c r="AA123" s="54"/>
      <c r="AB123" s="54"/>
      <c r="AC123" s="54"/>
      <c r="AD123" s="40">
        <v>43710</v>
      </c>
    </row>
    <row r="124" spans="1:32" ht="18.75" customHeight="1" x14ac:dyDescent="0.2">
      <c r="Z124" s="54"/>
      <c r="AA124" s="54"/>
      <c r="AB124" s="54"/>
      <c r="AC124" s="54"/>
      <c r="AD124" s="40">
        <v>43711</v>
      </c>
    </row>
    <row r="125" spans="1:32" ht="18.75" customHeight="1" x14ac:dyDescent="0.2">
      <c r="Z125" s="54"/>
      <c r="AA125" s="54"/>
      <c r="AB125" s="54"/>
      <c r="AC125" s="54"/>
      <c r="AD125" s="40">
        <v>43712</v>
      </c>
    </row>
    <row r="126" spans="1:32" ht="18.75" customHeight="1" x14ac:dyDescent="0.2">
      <c r="Z126" s="54"/>
      <c r="AA126" s="54"/>
      <c r="AB126" s="54"/>
      <c r="AC126" s="54"/>
      <c r="AD126" s="40">
        <v>43713</v>
      </c>
    </row>
    <row r="127" spans="1:32" ht="18.75" customHeight="1" x14ac:dyDescent="0.2">
      <c r="Z127" s="54"/>
      <c r="AA127" s="54"/>
      <c r="AB127" s="54"/>
      <c r="AC127" s="54"/>
      <c r="AD127" s="40">
        <v>43714</v>
      </c>
    </row>
    <row r="128" spans="1:32" ht="18.75" customHeight="1" x14ac:dyDescent="0.2">
      <c r="Z128" s="54"/>
      <c r="AA128" s="54"/>
      <c r="AB128" s="54"/>
      <c r="AC128" s="54"/>
      <c r="AD128" s="40">
        <v>43715</v>
      </c>
    </row>
    <row r="129" spans="2:32" s="19" customFormat="1" ht="18.75" customHeight="1" x14ac:dyDescent="0.2">
      <c r="B129" s="48"/>
      <c r="C129" s="60"/>
      <c r="D129" s="60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60"/>
      <c r="T129" s="7"/>
      <c r="U129" s="7"/>
      <c r="V129" s="7"/>
      <c r="W129" s="7"/>
      <c r="X129" s="7"/>
      <c r="Y129" s="7"/>
      <c r="Z129" s="54"/>
      <c r="AA129" s="54"/>
      <c r="AB129" s="54"/>
      <c r="AC129" s="54"/>
      <c r="AD129" s="40">
        <v>43716</v>
      </c>
      <c r="AF129" s="20"/>
    </row>
    <row r="130" spans="2:32" s="19" customFormat="1" ht="18.75" customHeight="1" x14ac:dyDescent="0.2">
      <c r="B130" s="48"/>
      <c r="C130" s="60"/>
      <c r="D130" s="60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60"/>
      <c r="T130" s="7"/>
      <c r="U130" s="7"/>
      <c r="V130" s="7"/>
      <c r="W130" s="7"/>
      <c r="X130" s="7"/>
      <c r="Y130" s="7"/>
      <c r="Z130" s="54"/>
      <c r="AA130" s="54"/>
      <c r="AB130" s="54"/>
      <c r="AC130" s="54"/>
      <c r="AD130" s="40">
        <v>43717</v>
      </c>
      <c r="AF130" s="20"/>
    </row>
    <row r="131" spans="2:32" s="19" customFormat="1" ht="18.75" customHeight="1" x14ac:dyDescent="0.2">
      <c r="B131" s="48"/>
      <c r="C131" s="60"/>
      <c r="D131" s="60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60"/>
      <c r="T131" s="7"/>
      <c r="U131" s="7"/>
      <c r="V131" s="7"/>
      <c r="W131" s="7"/>
      <c r="X131" s="7"/>
      <c r="Y131" s="7"/>
      <c r="Z131" s="54"/>
      <c r="AA131" s="54"/>
      <c r="AB131" s="54"/>
      <c r="AC131" s="54"/>
      <c r="AD131" s="40">
        <v>43718</v>
      </c>
      <c r="AF131" s="20"/>
    </row>
    <row r="132" spans="2:32" s="19" customFormat="1" ht="18.75" customHeight="1" x14ac:dyDescent="0.2">
      <c r="B132" s="48"/>
      <c r="C132" s="60"/>
      <c r="D132" s="60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60"/>
      <c r="T132" s="7"/>
      <c r="U132" s="7"/>
      <c r="V132" s="7"/>
      <c r="W132" s="7"/>
      <c r="X132" s="7"/>
      <c r="Y132" s="7"/>
      <c r="Z132" s="54"/>
      <c r="AA132" s="54"/>
      <c r="AB132" s="54"/>
      <c r="AC132" s="54"/>
      <c r="AD132" s="40">
        <v>43719</v>
      </c>
      <c r="AF132" s="20"/>
    </row>
    <row r="133" spans="2:32" s="19" customFormat="1" ht="18.75" customHeight="1" x14ac:dyDescent="0.2">
      <c r="B133" s="48"/>
      <c r="C133" s="60"/>
      <c r="D133" s="60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60"/>
      <c r="T133" s="7"/>
      <c r="U133" s="7"/>
      <c r="V133" s="7"/>
      <c r="W133" s="7"/>
      <c r="X133" s="7"/>
      <c r="Y133" s="7"/>
      <c r="Z133" s="54"/>
      <c r="AA133" s="54"/>
      <c r="AB133" s="54"/>
      <c r="AC133" s="54"/>
      <c r="AD133" s="40">
        <v>43720</v>
      </c>
      <c r="AF133" s="20"/>
    </row>
    <row r="134" spans="2:32" s="19" customFormat="1" ht="18.75" customHeight="1" x14ac:dyDescent="0.2">
      <c r="B134" s="48"/>
      <c r="C134" s="60"/>
      <c r="D134" s="60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60"/>
      <c r="T134" s="7"/>
      <c r="U134" s="7"/>
      <c r="V134" s="7"/>
      <c r="W134" s="7"/>
      <c r="X134" s="7"/>
      <c r="Y134" s="7"/>
      <c r="Z134" s="54"/>
      <c r="AA134" s="54"/>
      <c r="AB134" s="54"/>
      <c r="AC134" s="54"/>
      <c r="AD134" s="40">
        <v>43721</v>
      </c>
      <c r="AF134" s="20"/>
    </row>
    <row r="135" spans="2:32" s="19" customFormat="1" ht="18.75" customHeight="1" x14ac:dyDescent="0.2">
      <c r="B135" s="48"/>
      <c r="C135" s="60"/>
      <c r="D135" s="60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60"/>
      <c r="T135" s="7"/>
      <c r="U135" s="7"/>
      <c r="V135" s="7"/>
      <c r="W135" s="7"/>
      <c r="X135" s="7"/>
      <c r="Y135" s="7"/>
      <c r="Z135" s="54"/>
      <c r="AA135" s="54"/>
      <c r="AB135" s="54"/>
      <c r="AC135" s="54"/>
      <c r="AD135" s="40">
        <v>43722</v>
      </c>
      <c r="AF135" s="20"/>
    </row>
    <row r="136" spans="2:32" s="19" customFormat="1" ht="18.75" customHeight="1" x14ac:dyDescent="0.2">
      <c r="B136" s="48"/>
      <c r="C136" s="60"/>
      <c r="D136" s="60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60"/>
      <c r="T136" s="7"/>
      <c r="U136" s="7"/>
      <c r="V136" s="7"/>
      <c r="W136" s="7"/>
      <c r="X136" s="7"/>
      <c r="Y136" s="7"/>
      <c r="Z136" s="54"/>
      <c r="AA136" s="54"/>
      <c r="AB136" s="54"/>
      <c r="AC136" s="54"/>
      <c r="AD136" s="40">
        <v>43723</v>
      </c>
      <c r="AF136" s="20"/>
    </row>
    <row r="137" spans="2:32" s="19" customFormat="1" ht="18.75" customHeight="1" x14ac:dyDescent="0.2">
      <c r="B137" s="48"/>
      <c r="C137" s="60"/>
      <c r="D137" s="60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60"/>
      <c r="T137" s="7"/>
      <c r="U137" s="7"/>
      <c r="V137" s="7"/>
      <c r="W137" s="7"/>
      <c r="X137" s="7"/>
      <c r="Y137" s="7"/>
      <c r="Z137" s="54"/>
      <c r="AA137" s="54"/>
      <c r="AB137" s="54"/>
      <c r="AC137" s="54"/>
      <c r="AD137" s="40">
        <v>43724</v>
      </c>
      <c r="AF137" s="20"/>
    </row>
    <row r="138" spans="2:32" s="19" customFormat="1" ht="18.75" customHeight="1" x14ac:dyDescent="0.2">
      <c r="B138" s="48"/>
      <c r="C138" s="60"/>
      <c r="D138" s="60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60"/>
      <c r="T138" s="7"/>
      <c r="U138" s="7"/>
      <c r="V138" s="7"/>
      <c r="W138" s="7"/>
      <c r="X138" s="7"/>
      <c r="Y138" s="7"/>
      <c r="Z138" s="54"/>
      <c r="AA138" s="54"/>
      <c r="AB138" s="54"/>
      <c r="AC138" s="54"/>
      <c r="AD138" s="40">
        <v>43725</v>
      </c>
      <c r="AF138" s="20"/>
    </row>
    <row r="139" spans="2:32" s="19" customFormat="1" ht="18.75" customHeight="1" x14ac:dyDescent="0.2">
      <c r="B139" s="48"/>
      <c r="C139" s="60"/>
      <c r="D139" s="60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60"/>
      <c r="T139" s="7"/>
      <c r="U139" s="7"/>
      <c r="V139" s="7"/>
      <c r="W139" s="7"/>
      <c r="X139" s="7"/>
      <c r="Y139" s="7"/>
      <c r="Z139" s="54"/>
      <c r="AA139" s="54"/>
      <c r="AB139" s="54"/>
      <c r="AC139" s="54"/>
      <c r="AD139" s="40">
        <v>43726</v>
      </c>
      <c r="AF139" s="20"/>
    </row>
    <row r="140" spans="2:32" s="19" customFormat="1" ht="18.75" customHeight="1" x14ac:dyDescent="0.2">
      <c r="B140" s="48"/>
      <c r="C140" s="60"/>
      <c r="D140" s="60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60"/>
      <c r="T140" s="7"/>
      <c r="U140" s="7"/>
      <c r="V140" s="7"/>
      <c r="W140" s="7"/>
      <c r="X140" s="7"/>
      <c r="Y140" s="7"/>
      <c r="Z140" s="54"/>
      <c r="AA140" s="54"/>
      <c r="AB140" s="54"/>
      <c r="AC140" s="54"/>
      <c r="AD140" s="40">
        <v>43727</v>
      </c>
      <c r="AF140" s="20"/>
    </row>
    <row r="141" spans="2:32" s="19" customFormat="1" ht="18.75" customHeight="1" x14ac:dyDescent="0.2">
      <c r="B141" s="48"/>
      <c r="C141" s="60"/>
      <c r="D141" s="60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60"/>
      <c r="T141" s="7"/>
      <c r="U141" s="7"/>
      <c r="V141" s="7"/>
      <c r="W141" s="7"/>
      <c r="X141" s="7"/>
      <c r="Y141" s="7"/>
      <c r="Z141" s="54"/>
      <c r="AA141" s="54"/>
      <c r="AB141" s="54"/>
      <c r="AC141" s="54"/>
      <c r="AD141" s="40">
        <v>43728</v>
      </c>
      <c r="AF141" s="20"/>
    </row>
    <row r="142" spans="2:32" s="19" customFormat="1" ht="18.75" customHeight="1" x14ac:dyDescent="0.2">
      <c r="B142" s="48"/>
      <c r="C142" s="60"/>
      <c r="D142" s="60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60"/>
      <c r="T142" s="7"/>
      <c r="U142" s="7"/>
      <c r="V142" s="7"/>
      <c r="W142" s="7"/>
      <c r="X142" s="7"/>
      <c r="Y142" s="7"/>
      <c r="Z142" s="54"/>
      <c r="AA142" s="54"/>
      <c r="AB142" s="54"/>
      <c r="AC142" s="54"/>
      <c r="AD142" s="40">
        <v>43729</v>
      </c>
      <c r="AF142" s="20"/>
    </row>
    <row r="143" spans="2:32" s="19" customFormat="1" ht="18.75" customHeight="1" x14ac:dyDescent="0.2">
      <c r="B143" s="48"/>
      <c r="C143" s="60"/>
      <c r="D143" s="60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60"/>
      <c r="T143" s="7"/>
      <c r="U143" s="7"/>
      <c r="V143" s="7"/>
      <c r="W143" s="7"/>
      <c r="X143" s="7"/>
      <c r="Y143" s="7"/>
      <c r="Z143" s="54"/>
      <c r="AA143" s="54"/>
      <c r="AB143" s="54"/>
      <c r="AC143" s="54"/>
      <c r="AD143" s="40">
        <v>43730</v>
      </c>
      <c r="AF143" s="20"/>
    </row>
    <row r="144" spans="2:32" s="19" customFormat="1" ht="18.75" customHeight="1" x14ac:dyDescent="0.2">
      <c r="B144" s="48"/>
      <c r="C144" s="60"/>
      <c r="D144" s="60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60"/>
      <c r="T144" s="7"/>
      <c r="U144" s="7"/>
      <c r="V144" s="7"/>
      <c r="W144" s="7"/>
      <c r="X144" s="7"/>
      <c r="Y144" s="7"/>
      <c r="Z144" s="54"/>
      <c r="AA144" s="54"/>
      <c r="AB144" s="54"/>
      <c r="AC144" s="54"/>
      <c r="AD144" s="40">
        <v>43731</v>
      </c>
      <c r="AF144" s="20"/>
    </row>
    <row r="145" spans="2:32" s="19" customFormat="1" ht="18.75" customHeight="1" x14ac:dyDescent="0.2">
      <c r="B145" s="48"/>
      <c r="C145" s="60"/>
      <c r="D145" s="60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60"/>
      <c r="T145" s="7"/>
      <c r="U145" s="7"/>
      <c r="V145" s="7"/>
      <c r="W145" s="7"/>
      <c r="X145" s="7"/>
      <c r="Y145" s="7"/>
      <c r="Z145" s="54"/>
      <c r="AA145" s="54"/>
      <c r="AB145" s="54"/>
      <c r="AC145" s="54"/>
      <c r="AD145" s="40">
        <v>43732</v>
      </c>
      <c r="AF145" s="20"/>
    </row>
    <row r="146" spans="2:32" s="19" customFormat="1" ht="18.75" customHeight="1" x14ac:dyDescent="0.2">
      <c r="B146" s="48"/>
      <c r="C146" s="60"/>
      <c r="D146" s="60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60"/>
      <c r="T146" s="7"/>
      <c r="U146" s="7"/>
      <c r="V146" s="7"/>
      <c r="W146" s="7"/>
      <c r="X146" s="7"/>
      <c r="Y146" s="7"/>
      <c r="Z146" s="54"/>
      <c r="AA146" s="54"/>
      <c r="AB146" s="54"/>
      <c r="AC146" s="54"/>
      <c r="AD146" s="40">
        <v>43733</v>
      </c>
      <c r="AF146" s="20"/>
    </row>
    <row r="147" spans="2:32" s="19" customFormat="1" ht="18.75" customHeight="1" x14ac:dyDescent="0.2">
      <c r="B147" s="48"/>
      <c r="C147" s="60"/>
      <c r="D147" s="60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60"/>
      <c r="T147" s="7"/>
      <c r="U147" s="7"/>
      <c r="V147" s="7"/>
      <c r="W147" s="7"/>
      <c r="X147" s="7"/>
      <c r="Y147" s="7"/>
      <c r="Z147" s="54"/>
      <c r="AA147" s="54"/>
      <c r="AB147" s="54"/>
      <c r="AC147" s="54"/>
      <c r="AD147" s="40">
        <v>43734</v>
      </c>
      <c r="AF147" s="20"/>
    </row>
    <row r="148" spans="2:32" s="19" customFormat="1" ht="18.75" customHeight="1" x14ac:dyDescent="0.2">
      <c r="B148" s="48"/>
      <c r="C148" s="60"/>
      <c r="D148" s="60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60"/>
      <c r="T148" s="7"/>
      <c r="U148" s="7"/>
      <c r="V148" s="7"/>
      <c r="W148" s="7"/>
      <c r="X148" s="7"/>
      <c r="Y148" s="7"/>
      <c r="Z148" s="54"/>
      <c r="AA148" s="54"/>
      <c r="AB148" s="54"/>
      <c r="AC148" s="54"/>
      <c r="AD148" s="40">
        <v>43735</v>
      </c>
      <c r="AF148" s="20"/>
    </row>
    <row r="149" spans="2:32" s="19" customFormat="1" ht="18.75" customHeight="1" x14ac:dyDescent="0.2">
      <c r="B149" s="48"/>
      <c r="C149" s="60"/>
      <c r="D149" s="60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60"/>
      <c r="T149" s="7"/>
      <c r="U149" s="7"/>
      <c r="V149" s="7"/>
      <c r="W149" s="7"/>
      <c r="X149" s="7"/>
      <c r="Y149" s="7"/>
      <c r="Z149" s="54"/>
      <c r="AA149" s="54"/>
      <c r="AB149" s="54"/>
      <c r="AC149" s="54"/>
      <c r="AD149" s="40">
        <v>43736</v>
      </c>
      <c r="AF149" s="20"/>
    </row>
    <row r="150" spans="2:32" s="19" customFormat="1" ht="18.75" customHeight="1" x14ac:dyDescent="0.2">
      <c r="B150" s="48"/>
      <c r="C150" s="60"/>
      <c r="D150" s="60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60"/>
      <c r="T150" s="7"/>
      <c r="U150" s="7"/>
      <c r="V150" s="7"/>
      <c r="W150" s="7"/>
      <c r="X150" s="7"/>
      <c r="Y150" s="7"/>
      <c r="Z150" s="54"/>
      <c r="AA150" s="54"/>
      <c r="AB150" s="54"/>
      <c r="AC150" s="54"/>
      <c r="AD150" s="40">
        <v>43737</v>
      </c>
      <c r="AF150" s="20"/>
    </row>
    <row r="151" spans="2:32" s="19" customFormat="1" ht="18.75" customHeight="1" x14ac:dyDescent="0.2">
      <c r="B151" s="48"/>
      <c r="C151" s="60"/>
      <c r="D151" s="60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60"/>
      <c r="T151" s="7"/>
      <c r="U151" s="7"/>
      <c r="V151" s="7"/>
      <c r="W151" s="7"/>
      <c r="X151" s="7"/>
      <c r="Y151" s="7"/>
      <c r="Z151" s="54"/>
      <c r="AA151" s="54"/>
      <c r="AB151" s="54"/>
      <c r="AC151" s="54"/>
      <c r="AD151" s="40">
        <v>43738</v>
      </c>
      <c r="AF151" s="20"/>
    </row>
    <row r="152" spans="2:32" s="19" customFormat="1" ht="18.75" customHeight="1" x14ac:dyDescent="0.2">
      <c r="B152" s="48"/>
      <c r="C152" s="60"/>
      <c r="D152" s="60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60"/>
      <c r="T152" s="7"/>
      <c r="U152" s="7"/>
      <c r="V152" s="7"/>
      <c r="W152" s="7"/>
      <c r="X152" s="7"/>
      <c r="Y152" s="7"/>
      <c r="Z152" s="54"/>
      <c r="AA152" s="54"/>
      <c r="AB152" s="54"/>
      <c r="AC152" s="54"/>
      <c r="AD152" s="40">
        <v>43739</v>
      </c>
      <c r="AF152" s="20"/>
    </row>
    <row r="153" spans="2:32" s="19" customFormat="1" ht="18.75" customHeight="1" x14ac:dyDescent="0.2">
      <c r="B153" s="48"/>
      <c r="C153" s="60"/>
      <c r="D153" s="60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60"/>
      <c r="T153" s="7"/>
      <c r="U153" s="7"/>
      <c r="V153" s="7"/>
      <c r="W153" s="7"/>
      <c r="X153" s="7"/>
      <c r="Y153" s="7"/>
      <c r="Z153" s="54"/>
      <c r="AA153" s="54"/>
      <c r="AB153" s="54"/>
      <c r="AC153" s="54"/>
      <c r="AD153" s="40">
        <v>43740</v>
      </c>
      <c r="AF153" s="20"/>
    </row>
    <row r="154" spans="2:32" s="19" customFormat="1" ht="18.75" customHeight="1" x14ac:dyDescent="0.2">
      <c r="B154" s="48"/>
      <c r="C154" s="60"/>
      <c r="D154" s="60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60"/>
      <c r="T154" s="7"/>
      <c r="U154" s="7"/>
      <c r="V154" s="7"/>
      <c r="W154" s="7"/>
      <c r="X154" s="7"/>
      <c r="Y154" s="7"/>
      <c r="Z154" s="54"/>
      <c r="AA154" s="54"/>
      <c r="AB154" s="54"/>
      <c r="AC154" s="54"/>
      <c r="AD154" s="40">
        <v>43741</v>
      </c>
      <c r="AF154" s="20"/>
    </row>
    <row r="155" spans="2:32" s="19" customFormat="1" ht="18.75" customHeight="1" x14ac:dyDescent="0.2">
      <c r="B155" s="48"/>
      <c r="C155" s="60"/>
      <c r="D155" s="60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60"/>
      <c r="T155" s="7"/>
      <c r="U155" s="7"/>
      <c r="V155" s="7"/>
      <c r="W155" s="7"/>
      <c r="X155" s="7"/>
      <c r="Y155" s="7"/>
      <c r="Z155" s="54"/>
      <c r="AA155" s="54"/>
      <c r="AB155" s="54"/>
      <c r="AC155" s="54"/>
      <c r="AD155" s="40">
        <v>43742</v>
      </c>
      <c r="AF155" s="20"/>
    </row>
    <row r="156" spans="2:32" s="19" customFormat="1" ht="18.75" customHeight="1" x14ac:dyDescent="0.2">
      <c r="B156" s="48"/>
      <c r="C156" s="60"/>
      <c r="D156" s="60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60"/>
      <c r="T156" s="7"/>
      <c r="U156" s="7"/>
      <c r="V156" s="7"/>
      <c r="W156" s="7"/>
      <c r="X156" s="7"/>
      <c r="Y156" s="7"/>
      <c r="Z156" s="54"/>
      <c r="AA156" s="54"/>
      <c r="AB156" s="54"/>
      <c r="AC156" s="54"/>
      <c r="AD156" s="40">
        <v>43743</v>
      </c>
      <c r="AF156" s="20"/>
    </row>
    <row r="157" spans="2:32" s="19" customFormat="1" ht="18.75" customHeight="1" x14ac:dyDescent="0.2">
      <c r="B157" s="48"/>
      <c r="C157" s="60"/>
      <c r="D157" s="60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60"/>
      <c r="T157" s="7"/>
      <c r="U157" s="7"/>
      <c r="V157" s="7"/>
      <c r="W157" s="7"/>
      <c r="X157" s="7"/>
      <c r="Y157" s="7"/>
      <c r="Z157" s="54"/>
      <c r="AA157" s="54"/>
      <c r="AB157" s="54"/>
      <c r="AC157" s="54"/>
      <c r="AD157" s="40">
        <v>43744</v>
      </c>
      <c r="AF157" s="20"/>
    </row>
    <row r="158" spans="2:32" s="19" customFormat="1" ht="18.75" customHeight="1" x14ac:dyDescent="0.2">
      <c r="B158" s="48"/>
      <c r="C158" s="60"/>
      <c r="D158" s="60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60"/>
      <c r="T158" s="7"/>
      <c r="U158" s="7"/>
      <c r="V158" s="7"/>
      <c r="W158" s="7"/>
      <c r="X158" s="7"/>
      <c r="Y158" s="7"/>
      <c r="Z158" s="54"/>
      <c r="AA158" s="54"/>
      <c r="AB158" s="54"/>
      <c r="AC158" s="54"/>
      <c r="AD158" s="40">
        <v>43745</v>
      </c>
      <c r="AF158" s="20"/>
    </row>
    <row r="159" spans="2:32" s="19" customFormat="1" ht="18.75" customHeight="1" x14ac:dyDescent="0.2">
      <c r="B159" s="48"/>
      <c r="C159" s="60"/>
      <c r="D159" s="60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60"/>
      <c r="T159" s="7"/>
      <c r="U159" s="7"/>
      <c r="V159" s="7"/>
      <c r="W159" s="7"/>
      <c r="X159" s="7"/>
      <c r="Y159" s="7"/>
      <c r="Z159" s="54"/>
      <c r="AA159" s="54"/>
      <c r="AB159" s="54"/>
      <c r="AC159" s="54"/>
      <c r="AD159" s="40">
        <v>43746</v>
      </c>
      <c r="AF159" s="20"/>
    </row>
    <row r="160" spans="2:32" s="19" customFormat="1" ht="18.75" customHeight="1" x14ac:dyDescent="0.2">
      <c r="B160" s="48"/>
      <c r="C160" s="60"/>
      <c r="D160" s="60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60"/>
      <c r="T160" s="7"/>
      <c r="U160" s="7"/>
      <c r="V160" s="7"/>
      <c r="W160" s="7"/>
      <c r="X160" s="7"/>
      <c r="Y160" s="7"/>
      <c r="Z160" s="54"/>
      <c r="AA160" s="54"/>
      <c r="AB160" s="54"/>
      <c r="AC160" s="54"/>
      <c r="AD160" s="40">
        <v>43747</v>
      </c>
      <c r="AF160" s="20"/>
    </row>
    <row r="161" spans="2:32" s="19" customFormat="1" ht="18.75" customHeight="1" x14ac:dyDescent="0.2">
      <c r="B161" s="48"/>
      <c r="C161" s="60"/>
      <c r="D161" s="60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60"/>
      <c r="T161" s="7"/>
      <c r="U161" s="7"/>
      <c r="V161" s="7"/>
      <c r="W161" s="7"/>
      <c r="X161" s="7"/>
      <c r="Y161" s="7"/>
      <c r="Z161" s="54"/>
      <c r="AA161" s="54"/>
      <c r="AB161" s="54"/>
      <c r="AC161" s="54"/>
      <c r="AD161" s="40">
        <v>43748</v>
      </c>
      <c r="AF161" s="20"/>
    </row>
    <row r="162" spans="2:32" s="19" customFormat="1" ht="18.75" customHeight="1" x14ac:dyDescent="0.2">
      <c r="B162" s="48"/>
      <c r="C162" s="60"/>
      <c r="D162" s="60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60"/>
      <c r="T162" s="7"/>
      <c r="U162" s="7"/>
      <c r="V162" s="7"/>
      <c r="W162" s="7"/>
      <c r="X162" s="7"/>
      <c r="Y162" s="7"/>
      <c r="Z162" s="54"/>
      <c r="AA162" s="54"/>
      <c r="AB162" s="54"/>
      <c r="AC162" s="54"/>
      <c r="AD162" s="40">
        <v>43749</v>
      </c>
      <c r="AF162" s="20"/>
    </row>
    <row r="163" spans="2:32" s="19" customFormat="1" ht="18.75" customHeight="1" x14ac:dyDescent="0.2">
      <c r="B163" s="48"/>
      <c r="C163" s="60"/>
      <c r="D163" s="60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60"/>
      <c r="T163" s="7"/>
      <c r="U163" s="7"/>
      <c r="V163" s="7"/>
      <c r="W163" s="7"/>
      <c r="X163" s="7"/>
      <c r="Y163" s="7"/>
      <c r="Z163" s="54"/>
      <c r="AA163" s="54"/>
      <c r="AB163" s="54"/>
      <c r="AC163" s="54"/>
      <c r="AD163" s="40">
        <v>43750</v>
      </c>
      <c r="AF163" s="20"/>
    </row>
    <row r="164" spans="2:32" s="19" customFormat="1" ht="18.75" customHeight="1" x14ac:dyDescent="0.2">
      <c r="B164" s="48"/>
      <c r="C164" s="60"/>
      <c r="D164" s="60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60"/>
      <c r="T164" s="7"/>
      <c r="U164" s="7"/>
      <c r="V164" s="7"/>
      <c r="W164" s="7"/>
      <c r="X164" s="7"/>
      <c r="Y164" s="7"/>
      <c r="Z164" s="54"/>
      <c r="AA164" s="54"/>
      <c r="AB164" s="54"/>
      <c r="AC164" s="54"/>
      <c r="AD164" s="40">
        <v>43751</v>
      </c>
      <c r="AF164" s="20"/>
    </row>
    <row r="165" spans="2:32" s="19" customFormat="1" ht="18.75" customHeight="1" x14ac:dyDescent="0.2">
      <c r="B165" s="48"/>
      <c r="C165" s="60"/>
      <c r="D165" s="60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60"/>
      <c r="T165" s="7"/>
      <c r="U165" s="7"/>
      <c r="V165" s="7"/>
      <c r="W165" s="7"/>
      <c r="X165" s="7"/>
      <c r="Y165" s="7"/>
      <c r="Z165" s="54"/>
      <c r="AA165" s="54"/>
      <c r="AB165" s="54"/>
      <c r="AC165" s="54"/>
      <c r="AD165" s="40">
        <v>43752</v>
      </c>
      <c r="AF165" s="20"/>
    </row>
    <row r="166" spans="2:32" s="19" customFormat="1" ht="18.75" customHeight="1" x14ac:dyDescent="0.2">
      <c r="B166" s="48"/>
      <c r="C166" s="60"/>
      <c r="D166" s="60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60"/>
      <c r="T166" s="7"/>
      <c r="U166" s="7"/>
      <c r="V166" s="7"/>
      <c r="W166" s="7"/>
      <c r="X166" s="7"/>
      <c r="Y166" s="7"/>
      <c r="Z166" s="54"/>
      <c r="AA166" s="54"/>
      <c r="AB166" s="54"/>
      <c r="AC166" s="54"/>
      <c r="AD166" s="40">
        <v>43753</v>
      </c>
      <c r="AF166" s="20"/>
    </row>
    <row r="167" spans="2:32" s="19" customFormat="1" ht="18.75" customHeight="1" x14ac:dyDescent="0.2">
      <c r="B167" s="48"/>
      <c r="C167" s="60"/>
      <c r="D167" s="60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60"/>
      <c r="T167" s="7"/>
      <c r="U167" s="7"/>
      <c r="V167" s="7"/>
      <c r="W167" s="7"/>
      <c r="X167" s="7"/>
      <c r="Y167" s="7"/>
      <c r="Z167" s="54"/>
      <c r="AA167" s="54"/>
      <c r="AB167" s="54"/>
      <c r="AC167" s="54"/>
      <c r="AD167" s="40">
        <v>43754</v>
      </c>
      <c r="AF167" s="20"/>
    </row>
    <row r="168" spans="2:32" s="19" customFormat="1" ht="18.75" customHeight="1" x14ac:dyDescent="0.2">
      <c r="B168" s="48"/>
      <c r="C168" s="60"/>
      <c r="D168" s="60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60"/>
      <c r="T168" s="7"/>
      <c r="U168" s="7"/>
      <c r="V168" s="7"/>
      <c r="W168" s="7"/>
      <c r="X168" s="7"/>
      <c r="Y168" s="7"/>
      <c r="Z168" s="54"/>
      <c r="AA168" s="54"/>
      <c r="AB168" s="54"/>
      <c r="AC168" s="54"/>
      <c r="AD168" s="40">
        <v>43755</v>
      </c>
      <c r="AF168" s="20"/>
    </row>
    <row r="169" spans="2:32" s="19" customFormat="1" ht="18.75" customHeight="1" x14ac:dyDescent="0.2">
      <c r="B169" s="48"/>
      <c r="C169" s="60"/>
      <c r="D169" s="60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60"/>
      <c r="T169" s="7"/>
      <c r="U169" s="7"/>
      <c r="V169" s="7"/>
      <c r="W169" s="7"/>
      <c r="X169" s="7"/>
      <c r="Y169" s="7"/>
      <c r="Z169" s="54"/>
      <c r="AA169" s="54"/>
      <c r="AB169" s="54"/>
      <c r="AC169" s="54"/>
      <c r="AD169" s="40">
        <v>43756</v>
      </c>
      <c r="AF169" s="20"/>
    </row>
    <row r="170" spans="2:32" s="19" customFormat="1" ht="18.75" customHeight="1" x14ac:dyDescent="0.2">
      <c r="B170" s="48"/>
      <c r="C170" s="60"/>
      <c r="D170" s="60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60"/>
      <c r="T170" s="7"/>
      <c r="U170" s="7"/>
      <c r="V170" s="7"/>
      <c r="W170" s="7"/>
      <c r="X170" s="7"/>
      <c r="Y170" s="7"/>
      <c r="Z170" s="54"/>
      <c r="AA170" s="54"/>
      <c r="AB170" s="54"/>
      <c r="AC170" s="54"/>
      <c r="AD170" s="40">
        <v>43757</v>
      </c>
      <c r="AF170" s="20"/>
    </row>
    <row r="171" spans="2:32" s="19" customFormat="1" ht="18.75" customHeight="1" x14ac:dyDescent="0.2">
      <c r="B171" s="48"/>
      <c r="C171" s="60"/>
      <c r="D171" s="60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60"/>
      <c r="T171" s="7"/>
      <c r="U171" s="7"/>
      <c r="V171" s="7"/>
      <c r="W171" s="7"/>
      <c r="X171" s="7"/>
      <c r="Y171" s="7"/>
      <c r="Z171" s="54"/>
      <c r="AA171" s="54"/>
      <c r="AB171" s="54"/>
      <c r="AC171" s="54"/>
      <c r="AD171" s="40">
        <v>43758</v>
      </c>
      <c r="AF171" s="20"/>
    </row>
    <row r="172" spans="2:32" s="19" customFormat="1" ht="18.75" customHeight="1" x14ac:dyDescent="0.2">
      <c r="B172" s="48"/>
      <c r="C172" s="60"/>
      <c r="D172" s="60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60"/>
      <c r="T172" s="7"/>
      <c r="U172" s="7"/>
      <c r="V172" s="7"/>
      <c r="W172" s="7"/>
      <c r="X172" s="7"/>
      <c r="Y172" s="7"/>
      <c r="Z172" s="54"/>
      <c r="AA172" s="54"/>
      <c r="AB172" s="54"/>
      <c r="AC172" s="54"/>
      <c r="AD172" s="40">
        <v>43759</v>
      </c>
      <c r="AF172" s="20"/>
    </row>
    <row r="173" spans="2:32" s="19" customFormat="1" ht="18.75" customHeight="1" x14ac:dyDescent="0.2">
      <c r="B173" s="48"/>
      <c r="C173" s="60"/>
      <c r="D173" s="60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60"/>
      <c r="T173" s="7"/>
      <c r="U173" s="7"/>
      <c r="V173" s="7"/>
      <c r="W173" s="7"/>
      <c r="X173" s="7"/>
      <c r="Y173" s="7"/>
      <c r="Z173" s="54"/>
      <c r="AA173" s="54"/>
      <c r="AB173" s="54"/>
      <c r="AC173" s="54"/>
      <c r="AD173" s="40">
        <v>43760</v>
      </c>
      <c r="AF173" s="20"/>
    </row>
    <row r="174" spans="2:32" s="19" customFormat="1" ht="18.75" customHeight="1" x14ac:dyDescent="0.2">
      <c r="B174" s="48"/>
      <c r="C174" s="60"/>
      <c r="D174" s="60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60"/>
      <c r="T174" s="7"/>
      <c r="U174" s="7"/>
      <c r="V174" s="7"/>
      <c r="W174" s="7"/>
      <c r="X174" s="7"/>
      <c r="Y174" s="7"/>
      <c r="Z174" s="54"/>
      <c r="AA174" s="54"/>
      <c r="AB174" s="54"/>
      <c r="AC174" s="54"/>
      <c r="AD174" s="40">
        <v>43761</v>
      </c>
      <c r="AF174" s="20"/>
    </row>
    <row r="175" spans="2:32" s="19" customFormat="1" ht="18.75" customHeight="1" x14ac:dyDescent="0.2">
      <c r="B175" s="48"/>
      <c r="C175" s="60"/>
      <c r="D175" s="60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60"/>
      <c r="T175" s="7"/>
      <c r="U175" s="7"/>
      <c r="V175" s="7"/>
      <c r="W175" s="7"/>
      <c r="X175" s="7"/>
      <c r="Y175" s="7"/>
      <c r="Z175" s="54"/>
      <c r="AA175" s="54"/>
      <c r="AB175" s="54"/>
      <c r="AC175" s="54"/>
      <c r="AD175" s="40">
        <v>43762</v>
      </c>
      <c r="AF175" s="20"/>
    </row>
    <row r="176" spans="2:32" s="19" customFormat="1" ht="18.75" customHeight="1" x14ac:dyDescent="0.2">
      <c r="B176" s="48"/>
      <c r="C176" s="60"/>
      <c r="D176" s="60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60"/>
      <c r="T176" s="7"/>
      <c r="U176" s="7"/>
      <c r="V176" s="7"/>
      <c r="W176" s="7"/>
      <c r="X176" s="7"/>
      <c r="Y176" s="7"/>
      <c r="Z176" s="54"/>
      <c r="AA176" s="54"/>
      <c r="AB176" s="54"/>
      <c r="AC176" s="54"/>
      <c r="AD176" s="40">
        <v>43763</v>
      </c>
      <c r="AF176" s="20"/>
    </row>
    <row r="177" spans="2:32" s="19" customFormat="1" ht="18.75" customHeight="1" x14ac:dyDescent="0.2">
      <c r="B177" s="48"/>
      <c r="C177" s="60"/>
      <c r="D177" s="60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60"/>
      <c r="T177" s="7"/>
      <c r="U177" s="7"/>
      <c r="V177" s="7"/>
      <c r="W177" s="7"/>
      <c r="X177" s="7"/>
      <c r="Y177" s="7"/>
      <c r="Z177" s="54"/>
      <c r="AA177" s="54"/>
      <c r="AB177" s="54"/>
      <c r="AC177" s="54"/>
      <c r="AD177" s="40">
        <v>43764</v>
      </c>
      <c r="AF177" s="20"/>
    </row>
    <row r="178" spans="2:32" s="19" customFormat="1" ht="18.75" customHeight="1" x14ac:dyDescent="0.2">
      <c r="B178" s="48"/>
      <c r="C178" s="60"/>
      <c r="D178" s="60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60"/>
      <c r="T178" s="7"/>
      <c r="U178" s="7"/>
      <c r="V178" s="7"/>
      <c r="W178" s="7"/>
      <c r="X178" s="7"/>
      <c r="Y178" s="7"/>
      <c r="Z178" s="54"/>
      <c r="AA178" s="54"/>
      <c r="AB178" s="54"/>
      <c r="AC178" s="54"/>
      <c r="AD178" s="40">
        <v>43765</v>
      </c>
      <c r="AF178" s="20"/>
    </row>
    <row r="179" spans="2:32" s="19" customFormat="1" ht="18.75" customHeight="1" x14ac:dyDescent="0.2">
      <c r="B179" s="48"/>
      <c r="C179" s="60"/>
      <c r="D179" s="60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60"/>
      <c r="T179" s="7"/>
      <c r="U179" s="7"/>
      <c r="V179" s="7"/>
      <c r="W179" s="7"/>
      <c r="X179" s="7"/>
      <c r="Y179" s="7"/>
      <c r="Z179" s="54"/>
      <c r="AA179" s="54"/>
      <c r="AB179" s="54"/>
      <c r="AC179" s="54"/>
      <c r="AD179" s="40">
        <v>43766</v>
      </c>
      <c r="AF179" s="20"/>
    </row>
    <row r="180" spans="2:32" s="19" customFormat="1" ht="18.75" customHeight="1" x14ac:dyDescent="0.2">
      <c r="B180" s="48"/>
      <c r="C180" s="60"/>
      <c r="D180" s="60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60"/>
      <c r="T180" s="7"/>
      <c r="U180" s="7"/>
      <c r="V180" s="7"/>
      <c r="W180" s="7"/>
      <c r="X180" s="7"/>
      <c r="Y180" s="7"/>
      <c r="Z180" s="54"/>
      <c r="AA180" s="54"/>
      <c r="AB180" s="54"/>
      <c r="AC180" s="54"/>
      <c r="AD180" s="40">
        <v>43767</v>
      </c>
      <c r="AF180" s="20"/>
    </row>
    <row r="181" spans="2:32" s="19" customFormat="1" ht="18.75" customHeight="1" x14ac:dyDescent="0.2">
      <c r="B181" s="48"/>
      <c r="C181" s="60"/>
      <c r="D181" s="60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60"/>
      <c r="T181" s="7"/>
      <c r="U181" s="7"/>
      <c r="V181" s="7"/>
      <c r="W181" s="7"/>
      <c r="X181" s="7"/>
      <c r="Y181" s="7"/>
      <c r="Z181" s="54"/>
      <c r="AA181" s="54"/>
      <c r="AB181" s="54"/>
      <c r="AC181" s="54"/>
      <c r="AD181" s="40">
        <v>43768</v>
      </c>
      <c r="AF181" s="20"/>
    </row>
    <row r="182" spans="2:32" s="19" customFormat="1" ht="18.75" customHeight="1" x14ac:dyDescent="0.2">
      <c r="B182" s="48"/>
      <c r="C182" s="60"/>
      <c r="D182" s="60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60"/>
      <c r="T182" s="7"/>
      <c r="U182" s="7"/>
      <c r="V182" s="7"/>
      <c r="W182" s="7"/>
      <c r="X182" s="7"/>
      <c r="Y182" s="7"/>
      <c r="Z182" s="54"/>
      <c r="AA182" s="54"/>
      <c r="AB182" s="54"/>
      <c r="AC182" s="54"/>
      <c r="AD182" s="40">
        <v>43769</v>
      </c>
      <c r="AF182" s="20"/>
    </row>
    <row r="183" spans="2:32" s="19" customFormat="1" ht="18.75" customHeight="1" x14ac:dyDescent="0.2">
      <c r="B183" s="48"/>
      <c r="C183" s="60"/>
      <c r="D183" s="60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60"/>
      <c r="T183" s="7"/>
      <c r="U183" s="7"/>
      <c r="V183" s="7"/>
      <c r="W183" s="7"/>
      <c r="X183" s="7"/>
      <c r="Y183" s="7"/>
      <c r="Z183" s="54"/>
      <c r="AA183" s="54"/>
      <c r="AB183" s="54"/>
      <c r="AC183" s="54"/>
      <c r="AD183" s="40">
        <v>43770</v>
      </c>
      <c r="AF183" s="20"/>
    </row>
    <row r="184" spans="2:32" s="19" customFormat="1" ht="18.75" customHeight="1" x14ac:dyDescent="0.2">
      <c r="B184" s="48"/>
      <c r="C184" s="60"/>
      <c r="D184" s="60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60"/>
      <c r="T184" s="7"/>
      <c r="U184" s="7"/>
      <c r="V184" s="7"/>
      <c r="W184" s="7"/>
      <c r="X184" s="7"/>
      <c r="Y184" s="7"/>
      <c r="Z184" s="54"/>
      <c r="AA184" s="54"/>
      <c r="AB184" s="54"/>
      <c r="AC184" s="54"/>
      <c r="AD184" s="40">
        <v>43771</v>
      </c>
      <c r="AF184" s="20"/>
    </row>
    <row r="185" spans="2:32" s="19" customFormat="1" ht="18.75" customHeight="1" x14ac:dyDescent="0.2">
      <c r="B185" s="48"/>
      <c r="C185" s="60"/>
      <c r="D185" s="60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60"/>
      <c r="T185" s="7"/>
      <c r="U185" s="7"/>
      <c r="V185" s="7"/>
      <c r="W185" s="7"/>
      <c r="X185" s="7"/>
      <c r="Y185" s="7"/>
      <c r="Z185" s="54"/>
      <c r="AA185" s="54"/>
      <c r="AB185" s="54"/>
      <c r="AC185" s="54"/>
      <c r="AD185" s="40">
        <v>43772</v>
      </c>
      <c r="AF185" s="20"/>
    </row>
    <row r="186" spans="2:32" s="19" customFormat="1" ht="18.75" customHeight="1" x14ac:dyDescent="0.2">
      <c r="B186" s="48"/>
      <c r="C186" s="60"/>
      <c r="D186" s="60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60"/>
      <c r="T186" s="7"/>
      <c r="U186" s="7"/>
      <c r="V186" s="7"/>
      <c r="W186" s="7"/>
      <c r="X186" s="7"/>
      <c r="Y186" s="7"/>
      <c r="Z186" s="54"/>
      <c r="AA186" s="54"/>
      <c r="AB186" s="54"/>
      <c r="AC186" s="54"/>
      <c r="AD186" s="40">
        <v>43773</v>
      </c>
      <c r="AF186" s="20"/>
    </row>
    <row r="187" spans="2:32" s="19" customFormat="1" ht="18.75" customHeight="1" x14ac:dyDescent="0.2">
      <c r="B187" s="48"/>
      <c r="C187" s="60"/>
      <c r="D187" s="60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60"/>
      <c r="T187" s="7"/>
      <c r="U187" s="7"/>
      <c r="V187" s="7"/>
      <c r="W187" s="7"/>
      <c r="X187" s="7"/>
      <c r="Y187" s="7"/>
      <c r="Z187" s="54"/>
      <c r="AA187" s="54"/>
      <c r="AB187" s="54"/>
      <c r="AC187" s="54"/>
      <c r="AD187" s="40">
        <v>43774</v>
      </c>
      <c r="AF187" s="20"/>
    </row>
    <row r="188" spans="2:32" s="19" customFormat="1" ht="18.75" customHeight="1" x14ac:dyDescent="0.2">
      <c r="B188" s="48"/>
      <c r="C188" s="60"/>
      <c r="D188" s="60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60"/>
      <c r="T188" s="7"/>
      <c r="U188" s="7"/>
      <c r="V188" s="7"/>
      <c r="W188" s="7"/>
      <c r="X188" s="7"/>
      <c r="Y188" s="7"/>
      <c r="Z188" s="54"/>
      <c r="AA188" s="54"/>
      <c r="AB188" s="54"/>
      <c r="AC188" s="54"/>
      <c r="AD188" s="40">
        <v>43775</v>
      </c>
      <c r="AF188" s="20"/>
    </row>
    <row r="189" spans="2:32" s="19" customFormat="1" ht="18.75" customHeight="1" x14ac:dyDescent="0.2">
      <c r="B189" s="48"/>
      <c r="C189" s="60"/>
      <c r="D189" s="60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60"/>
      <c r="T189" s="7"/>
      <c r="U189" s="7"/>
      <c r="V189" s="7"/>
      <c r="W189" s="7"/>
      <c r="X189" s="7"/>
      <c r="Y189" s="7"/>
      <c r="Z189" s="54"/>
      <c r="AA189" s="54"/>
      <c r="AB189" s="54"/>
      <c r="AC189" s="54"/>
      <c r="AD189" s="40">
        <v>43776</v>
      </c>
      <c r="AF189" s="20"/>
    </row>
    <row r="190" spans="2:32" s="19" customFormat="1" ht="18.75" customHeight="1" x14ac:dyDescent="0.2">
      <c r="B190" s="48"/>
      <c r="C190" s="60"/>
      <c r="D190" s="60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60"/>
      <c r="T190" s="7"/>
      <c r="U190" s="7"/>
      <c r="V190" s="7"/>
      <c r="W190" s="7"/>
      <c r="X190" s="7"/>
      <c r="Y190" s="7"/>
      <c r="Z190" s="54"/>
      <c r="AA190" s="54"/>
      <c r="AB190" s="54"/>
      <c r="AC190" s="54"/>
      <c r="AD190" s="40">
        <v>43777</v>
      </c>
      <c r="AF190" s="20"/>
    </row>
    <row r="191" spans="2:32" s="19" customFormat="1" ht="18.75" customHeight="1" x14ac:dyDescent="0.2">
      <c r="B191" s="48"/>
      <c r="C191" s="60"/>
      <c r="D191" s="60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60"/>
      <c r="T191" s="7"/>
      <c r="U191" s="7"/>
      <c r="V191" s="7"/>
      <c r="W191" s="7"/>
      <c r="X191" s="7"/>
      <c r="Y191" s="7"/>
      <c r="Z191" s="54"/>
      <c r="AA191" s="54"/>
      <c r="AB191" s="54"/>
      <c r="AC191" s="54"/>
      <c r="AD191" s="40">
        <v>43778</v>
      </c>
      <c r="AF191" s="20"/>
    </row>
    <row r="192" spans="2:32" s="19" customFormat="1" ht="18.75" customHeight="1" x14ac:dyDescent="0.2">
      <c r="B192" s="48"/>
      <c r="C192" s="60"/>
      <c r="D192" s="60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60"/>
      <c r="T192" s="7"/>
      <c r="U192" s="7"/>
      <c r="V192" s="7"/>
      <c r="W192" s="7"/>
      <c r="X192" s="7"/>
      <c r="Y192" s="7"/>
      <c r="Z192" s="54"/>
      <c r="AA192" s="54"/>
      <c r="AB192" s="54"/>
      <c r="AC192" s="54"/>
      <c r="AD192" s="40">
        <v>43779</v>
      </c>
      <c r="AF192" s="20"/>
    </row>
    <row r="193" spans="2:32" s="19" customFormat="1" ht="18.75" customHeight="1" x14ac:dyDescent="0.2">
      <c r="B193" s="48"/>
      <c r="C193" s="60"/>
      <c r="D193" s="60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60"/>
      <c r="T193" s="7"/>
      <c r="U193" s="7"/>
      <c r="V193" s="7"/>
      <c r="W193" s="7"/>
      <c r="X193" s="7"/>
      <c r="Y193" s="7"/>
      <c r="Z193" s="54"/>
      <c r="AA193" s="54"/>
      <c r="AB193" s="54"/>
      <c r="AC193" s="54"/>
      <c r="AD193" s="40">
        <v>43780</v>
      </c>
      <c r="AF193" s="20"/>
    </row>
    <row r="194" spans="2:32" s="19" customFormat="1" ht="18.75" customHeight="1" x14ac:dyDescent="0.2">
      <c r="B194" s="48"/>
      <c r="C194" s="60"/>
      <c r="D194" s="60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60"/>
      <c r="T194" s="7"/>
      <c r="U194" s="7"/>
      <c r="V194" s="7"/>
      <c r="W194" s="7"/>
      <c r="X194" s="7"/>
      <c r="Y194" s="7"/>
      <c r="Z194" s="54"/>
      <c r="AA194" s="54"/>
      <c r="AB194" s="54"/>
      <c r="AC194" s="54"/>
      <c r="AD194" s="40">
        <v>43781</v>
      </c>
      <c r="AF194" s="20"/>
    </row>
    <row r="195" spans="2:32" s="19" customFormat="1" ht="18.75" customHeight="1" x14ac:dyDescent="0.2">
      <c r="B195" s="48"/>
      <c r="C195" s="60"/>
      <c r="D195" s="60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60"/>
      <c r="T195" s="7"/>
      <c r="U195" s="7"/>
      <c r="V195" s="7"/>
      <c r="W195" s="7"/>
      <c r="X195" s="7"/>
      <c r="Y195" s="7"/>
      <c r="Z195" s="54"/>
      <c r="AA195" s="54"/>
      <c r="AB195" s="54"/>
      <c r="AC195" s="54"/>
      <c r="AD195" s="40">
        <v>43782</v>
      </c>
      <c r="AF195" s="20"/>
    </row>
    <row r="196" spans="2:32" s="19" customFormat="1" ht="18.75" customHeight="1" x14ac:dyDescent="0.2">
      <c r="B196" s="48"/>
      <c r="C196" s="60"/>
      <c r="D196" s="60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60"/>
      <c r="T196" s="7"/>
      <c r="U196" s="7"/>
      <c r="V196" s="7"/>
      <c r="W196" s="7"/>
      <c r="X196" s="7"/>
      <c r="Y196" s="7"/>
      <c r="Z196" s="54"/>
      <c r="AA196" s="54"/>
      <c r="AB196" s="54"/>
      <c r="AC196" s="54"/>
      <c r="AD196" s="40">
        <v>43783</v>
      </c>
      <c r="AF196" s="20"/>
    </row>
    <row r="197" spans="2:32" s="19" customFormat="1" ht="18.75" customHeight="1" x14ac:dyDescent="0.2">
      <c r="B197" s="48"/>
      <c r="C197" s="60"/>
      <c r="D197" s="60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60"/>
      <c r="T197" s="7"/>
      <c r="U197" s="7"/>
      <c r="V197" s="7"/>
      <c r="W197" s="7"/>
      <c r="X197" s="7"/>
      <c r="Y197" s="7"/>
      <c r="Z197" s="54"/>
      <c r="AA197" s="54"/>
      <c r="AB197" s="54"/>
      <c r="AC197" s="54"/>
      <c r="AD197" s="40">
        <v>43784</v>
      </c>
      <c r="AF197" s="20"/>
    </row>
    <row r="198" spans="2:32" s="19" customFormat="1" ht="18.75" customHeight="1" x14ac:dyDescent="0.2">
      <c r="B198" s="48"/>
      <c r="C198" s="60"/>
      <c r="D198" s="60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60"/>
      <c r="T198" s="7"/>
      <c r="U198" s="7"/>
      <c r="V198" s="7"/>
      <c r="W198" s="7"/>
      <c r="X198" s="7"/>
      <c r="Y198" s="7"/>
      <c r="Z198" s="54"/>
      <c r="AA198" s="54"/>
      <c r="AB198" s="54"/>
      <c r="AC198" s="54"/>
      <c r="AD198" s="40">
        <v>43785</v>
      </c>
      <c r="AF198" s="20"/>
    </row>
    <row r="199" spans="2:32" s="19" customFormat="1" ht="18.75" customHeight="1" x14ac:dyDescent="0.2">
      <c r="B199" s="48"/>
      <c r="C199" s="60"/>
      <c r="D199" s="60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60"/>
      <c r="T199" s="7"/>
      <c r="U199" s="7"/>
      <c r="V199" s="7"/>
      <c r="W199" s="7"/>
      <c r="X199" s="7"/>
      <c r="Y199" s="7"/>
      <c r="Z199" s="54"/>
      <c r="AA199" s="54"/>
      <c r="AB199" s="54"/>
      <c r="AC199" s="54"/>
      <c r="AD199" s="40">
        <v>43786</v>
      </c>
      <c r="AF199" s="20"/>
    </row>
    <row r="200" spans="2:32" s="19" customFormat="1" ht="18.75" customHeight="1" x14ac:dyDescent="0.2">
      <c r="B200" s="48"/>
      <c r="C200" s="60"/>
      <c r="D200" s="60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60"/>
      <c r="T200" s="7"/>
      <c r="U200" s="7"/>
      <c r="V200" s="7"/>
      <c r="W200" s="7"/>
      <c r="X200" s="7"/>
      <c r="Y200" s="7"/>
      <c r="Z200" s="54"/>
      <c r="AA200" s="54"/>
      <c r="AB200" s="54"/>
      <c r="AC200" s="54"/>
      <c r="AD200" s="40">
        <v>43787</v>
      </c>
      <c r="AF200" s="20"/>
    </row>
    <row r="201" spans="2:32" s="19" customFormat="1" ht="18.75" customHeight="1" x14ac:dyDescent="0.2">
      <c r="B201" s="48"/>
      <c r="C201" s="60"/>
      <c r="D201" s="60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60"/>
      <c r="T201" s="7"/>
      <c r="U201" s="7"/>
      <c r="V201" s="7"/>
      <c r="W201" s="7"/>
      <c r="X201" s="7"/>
      <c r="Y201" s="7"/>
      <c r="Z201" s="54"/>
      <c r="AA201" s="54"/>
      <c r="AB201" s="54"/>
      <c r="AC201" s="54"/>
      <c r="AD201" s="40">
        <v>43788</v>
      </c>
      <c r="AF201" s="20"/>
    </row>
    <row r="202" spans="2:32" s="19" customFormat="1" ht="18.75" customHeight="1" x14ac:dyDescent="0.2">
      <c r="B202" s="48"/>
      <c r="C202" s="60"/>
      <c r="D202" s="60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60"/>
      <c r="T202" s="7"/>
      <c r="U202" s="7"/>
      <c r="V202" s="7"/>
      <c r="W202" s="7"/>
      <c r="X202" s="7"/>
      <c r="Y202" s="7"/>
      <c r="Z202" s="54"/>
      <c r="AA202" s="54"/>
      <c r="AB202" s="54"/>
      <c r="AC202" s="54"/>
      <c r="AD202" s="40">
        <v>43789</v>
      </c>
      <c r="AF202" s="20"/>
    </row>
    <row r="203" spans="2:32" s="19" customFormat="1" ht="18.75" customHeight="1" x14ac:dyDescent="0.2">
      <c r="B203" s="48"/>
      <c r="C203" s="60"/>
      <c r="D203" s="60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60"/>
      <c r="T203" s="7"/>
      <c r="U203" s="7"/>
      <c r="V203" s="7"/>
      <c r="W203" s="7"/>
      <c r="X203" s="7"/>
      <c r="Y203" s="7"/>
      <c r="Z203" s="54"/>
      <c r="AA203" s="54"/>
      <c r="AB203" s="54"/>
      <c r="AC203" s="54"/>
      <c r="AD203" s="40">
        <v>43790</v>
      </c>
      <c r="AF203" s="20"/>
    </row>
    <row r="204" spans="2:32" s="19" customFormat="1" ht="18.75" customHeight="1" x14ac:dyDescent="0.2">
      <c r="B204" s="48"/>
      <c r="C204" s="60"/>
      <c r="D204" s="60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60"/>
      <c r="T204" s="7"/>
      <c r="U204" s="7"/>
      <c r="V204" s="7"/>
      <c r="W204" s="7"/>
      <c r="X204" s="7"/>
      <c r="Y204" s="7"/>
      <c r="Z204" s="54"/>
      <c r="AA204" s="54"/>
      <c r="AB204" s="54"/>
      <c r="AC204" s="54"/>
      <c r="AD204" s="40">
        <v>43791</v>
      </c>
      <c r="AF204" s="20"/>
    </row>
    <row r="205" spans="2:32" s="19" customFormat="1" ht="18.75" customHeight="1" x14ac:dyDescent="0.2">
      <c r="B205" s="48"/>
      <c r="C205" s="60"/>
      <c r="D205" s="60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60"/>
      <c r="T205" s="7"/>
      <c r="U205" s="7"/>
      <c r="V205" s="7"/>
      <c r="W205" s="7"/>
      <c r="X205" s="7"/>
      <c r="Y205" s="7"/>
      <c r="Z205" s="54"/>
      <c r="AA205" s="54"/>
      <c r="AB205" s="54"/>
      <c r="AC205" s="54"/>
      <c r="AD205" s="40">
        <v>43792</v>
      </c>
      <c r="AF205" s="20"/>
    </row>
    <row r="206" spans="2:32" s="19" customFormat="1" ht="18.75" customHeight="1" x14ac:dyDescent="0.2">
      <c r="B206" s="48"/>
      <c r="C206" s="60"/>
      <c r="D206" s="60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60"/>
      <c r="T206" s="7"/>
      <c r="U206" s="7"/>
      <c r="V206" s="7"/>
      <c r="W206" s="7"/>
      <c r="X206" s="7"/>
      <c r="Y206" s="7"/>
      <c r="Z206" s="54"/>
      <c r="AA206" s="54"/>
      <c r="AB206" s="54"/>
      <c r="AC206" s="54"/>
      <c r="AD206" s="40">
        <v>43793</v>
      </c>
      <c r="AF206" s="20"/>
    </row>
    <row r="207" spans="2:32" s="19" customFormat="1" ht="18.75" customHeight="1" x14ac:dyDescent="0.2">
      <c r="B207" s="48"/>
      <c r="C207" s="60"/>
      <c r="D207" s="60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60"/>
      <c r="T207" s="7"/>
      <c r="U207" s="7"/>
      <c r="V207" s="7"/>
      <c r="W207" s="7"/>
      <c r="X207" s="7"/>
      <c r="Y207" s="7"/>
      <c r="Z207" s="54"/>
      <c r="AA207" s="54"/>
      <c r="AB207" s="54"/>
      <c r="AC207" s="54"/>
      <c r="AD207" s="40">
        <v>43794</v>
      </c>
      <c r="AF207" s="20"/>
    </row>
    <row r="208" spans="2:32" s="19" customFormat="1" ht="18.75" customHeight="1" x14ac:dyDescent="0.2">
      <c r="B208" s="48"/>
      <c r="C208" s="60"/>
      <c r="D208" s="60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60"/>
      <c r="T208" s="7"/>
      <c r="U208" s="7"/>
      <c r="V208" s="7"/>
      <c r="W208" s="7"/>
      <c r="X208" s="7"/>
      <c r="Y208" s="7"/>
      <c r="Z208" s="54"/>
      <c r="AA208" s="54"/>
      <c r="AB208" s="54"/>
      <c r="AC208" s="54"/>
      <c r="AD208" s="40">
        <v>43795</v>
      </c>
      <c r="AF208" s="20"/>
    </row>
    <row r="209" spans="1:32" ht="18.75" customHeight="1" x14ac:dyDescent="0.2">
      <c r="Z209" s="54"/>
      <c r="AA209" s="54"/>
      <c r="AB209" s="54"/>
      <c r="AC209" s="54"/>
      <c r="AD209" s="40">
        <v>43796</v>
      </c>
    </row>
    <row r="210" spans="1:32" ht="18.75" customHeight="1" x14ac:dyDescent="0.2">
      <c r="Z210" s="54"/>
      <c r="AA210" s="54"/>
      <c r="AB210" s="54"/>
      <c r="AC210" s="54"/>
      <c r="AD210" s="40">
        <v>43797</v>
      </c>
    </row>
    <row r="211" spans="1:32" ht="18.75" customHeight="1" x14ac:dyDescent="0.2">
      <c r="Z211" s="54"/>
      <c r="AA211" s="54"/>
      <c r="AB211" s="54"/>
      <c r="AC211" s="54"/>
      <c r="AD211" s="40">
        <v>43798</v>
      </c>
    </row>
    <row r="212" spans="1:32" s="107" customFormat="1" x14ac:dyDescent="0.2">
      <c r="A212" s="104"/>
      <c r="B212" s="48"/>
      <c r="C212" s="60"/>
      <c r="D212" s="60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60"/>
      <c r="T212" s="7"/>
      <c r="U212" s="7"/>
      <c r="V212" s="7"/>
      <c r="W212" s="7"/>
      <c r="X212" s="7"/>
      <c r="Y212" s="7"/>
      <c r="Z212" s="54"/>
      <c r="AA212" s="54"/>
      <c r="AB212" s="54"/>
      <c r="AC212" s="54"/>
      <c r="AD212" s="40">
        <v>43799</v>
      </c>
      <c r="AE212" s="105"/>
      <c r="AF212" s="106"/>
    </row>
    <row r="213" spans="1:32" s="107" customFormat="1" x14ac:dyDescent="0.2">
      <c r="A213" s="104"/>
      <c r="B213" s="48"/>
      <c r="C213" s="60"/>
      <c r="D213" s="60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60"/>
      <c r="T213" s="7"/>
      <c r="U213" s="7"/>
      <c r="V213" s="7"/>
      <c r="W213" s="7"/>
      <c r="X213" s="7"/>
      <c r="Y213" s="7"/>
      <c r="Z213" s="54"/>
      <c r="AA213" s="54"/>
      <c r="AB213" s="54"/>
      <c r="AC213" s="54"/>
      <c r="AD213" s="40">
        <v>43800</v>
      </c>
      <c r="AE213" s="105"/>
      <c r="AF213" s="106"/>
    </row>
    <row r="214" spans="1:32" s="107" customFormat="1" x14ac:dyDescent="0.2">
      <c r="A214" s="104"/>
      <c r="B214" s="48"/>
      <c r="C214" s="60"/>
      <c r="D214" s="60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60"/>
      <c r="T214" s="7"/>
      <c r="U214" s="7"/>
      <c r="V214" s="7"/>
      <c r="W214" s="7"/>
      <c r="X214" s="7"/>
      <c r="Y214" s="7"/>
      <c r="Z214" s="54"/>
      <c r="AA214" s="54"/>
      <c r="AB214" s="54"/>
      <c r="AC214" s="54"/>
      <c r="AD214" s="40">
        <v>43801</v>
      </c>
      <c r="AE214" s="105"/>
      <c r="AF214" s="106"/>
    </row>
    <row r="215" spans="1:32" s="107" customFormat="1" x14ac:dyDescent="0.2">
      <c r="A215" s="104"/>
      <c r="B215" s="48"/>
      <c r="C215" s="60"/>
      <c r="D215" s="60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60"/>
      <c r="T215" s="7"/>
      <c r="U215" s="7"/>
      <c r="V215" s="7"/>
      <c r="W215" s="7"/>
      <c r="X215" s="7"/>
      <c r="Y215" s="7"/>
      <c r="Z215" s="54"/>
      <c r="AA215" s="54"/>
      <c r="AB215" s="54"/>
      <c r="AC215" s="54"/>
      <c r="AD215" s="40">
        <v>43802</v>
      </c>
      <c r="AE215" s="105"/>
      <c r="AF215" s="106"/>
    </row>
    <row r="216" spans="1:32" s="107" customFormat="1" x14ac:dyDescent="0.2">
      <c r="A216" s="104"/>
      <c r="B216" s="48"/>
      <c r="C216" s="60"/>
      <c r="D216" s="60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60"/>
      <c r="T216" s="7"/>
      <c r="U216" s="7"/>
      <c r="V216" s="7"/>
      <c r="W216" s="7"/>
      <c r="X216" s="7"/>
      <c r="Y216" s="7"/>
      <c r="Z216" s="54"/>
      <c r="AA216" s="54"/>
      <c r="AB216" s="54"/>
      <c r="AC216" s="54"/>
      <c r="AD216" s="40">
        <v>43803</v>
      </c>
      <c r="AE216" s="105"/>
      <c r="AF216" s="106"/>
    </row>
    <row r="217" spans="1:32" s="107" customFormat="1" x14ac:dyDescent="0.2">
      <c r="A217" s="104"/>
      <c r="B217" s="48"/>
      <c r="C217" s="60"/>
      <c r="D217" s="60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60"/>
      <c r="T217" s="7"/>
      <c r="U217" s="7"/>
      <c r="V217" s="7"/>
      <c r="W217" s="7"/>
      <c r="X217" s="7"/>
      <c r="Y217" s="7"/>
      <c r="Z217" s="54"/>
      <c r="AA217" s="54"/>
      <c r="AB217" s="54"/>
      <c r="AC217" s="54"/>
      <c r="AD217" s="40">
        <v>43804</v>
      </c>
      <c r="AE217" s="105"/>
      <c r="AF217" s="106"/>
    </row>
    <row r="218" spans="1:32" s="107" customFormat="1" x14ac:dyDescent="0.2">
      <c r="A218" s="104"/>
      <c r="B218" s="48"/>
      <c r="C218" s="60"/>
      <c r="D218" s="60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60"/>
      <c r="T218" s="7"/>
      <c r="U218" s="7"/>
      <c r="V218" s="7"/>
      <c r="W218" s="7"/>
      <c r="X218" s="7"/>
      <c r="Y218" s="7"/>
      <c r="Z218" s="54"/>
      <c r="AA218" s="54"/>
      <c r="AB218" s="54"/>
      <c r="AC218" s="54"/>
      <c r="AD218" s="40">
        <v>43805</v>
      </c>
      <c r="AE218" s="105"/>
      <c r="AF218" s="106"/>
    </row>
    <row r="219" spans="1:32" s="107" customFormat="1" x14ac:dyDescent="0.2">
      <c r="A219" s="104"/>
      <c r="B219" s="48"/>
      <c r="C219" s="60"/>
      <c r="D219" s="60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60"/>
      <c r="T219" s="7"/>
      <c r="U219" s="7"/>
      <c r="V219" s="7"/>
      <c r="W219" s="7"/>
      <c r="X219" s="7"/>
      <c r="Y219" s="7"/>
      <c r="Z219" s="54"/>
      <c r="AA219" s="54"/>
      <c r="AB219" s="54"/>
      <c r="AC219" s="54"/>
      <c r="AD219" s="40">
        <v>43806</v>
      </c>
      <c r="AE219" s="105"/>
      <c r="AF219" s="106"/>
    </row>
    <row r="220" spans="1:32" s="107" customFormat="1" x14ac:dyDescent="0.2">
      <c r="A220" s="104"/>
      <c r="B220" s="48"/>
      <c r="C220" s="60"/>
      <c r="D220" s="60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60"/>
      <c r="T220" s="7"/>
      <c r="U220" s="7"/>
      <c r="V220" s="7"/>
      <c r="W220" s="7"/>
      <c r="X220" s="7"/>
      <c r="Y220" s="7"/>
      <c r="Z220" s="54"/>
      <c r="AA220" s="54"/>
      <c r="AB220" s="54"/>
      <c r="AC220" s="54"/>
      <c r="AD220" s="40">
        <v>43807</v>
      </c>
      <c r="AE220" s="105"/>
      <c r="AF220" s="106"/>
    </row>
    <row r="221" spans="1:32" s="107" customFormat="1" x14ac:dyDescent="0.2">
      <c r="A221" s="104"/>
      <c r="B221" s="48"/>
      <c r="C221" s="60"/>
      <c r="D221" s="60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60"/>
      <c r="T221" s="7"/>
      <c r="U221" s="7"/>
      <c r="V221" s="7"/>
      <c r="W221" s="7"/>
      <c r="X221" s="7"/>
      <c r="Y221" s="7"/>
      <c r="Z221" s="54"/>
      <c r="AA221" s="54"/>
      <c r="AB221" s="54"/>
      <c r="AC221" s="54"/>
      <c r="AD221" s="40">
        <v>43808</v>
      </c>
      <c r="AE221" s="105"/>
      <c r="AF221" s="106"/>
    </row>
    <row r="222" spans="1:32" s="107" customFormat="1" x14ac:dyDescent="0.2">
      <c r="A222" s="104"/>
      <c r="B222" s="48"/>
      <c r="C222" s="60"/>
      <c r="D222" s="60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60"/>
      <c r="T222" s="7"/>
      <c r="U222" s="7"/>
      <c r="V222" s="7"/>
      <c r="W222" s="7"/>
      <c r="X222" s="7"/>
      <c r="Y222" s="7"/>
      <c r="Z222" s="54"/>
      <c r="AA222" s="54"/>
      <c r="AB222" s="54"/>
      <c r="AC222" s="54"/>
      <c r="AD222" s="40">
        <v>43809</v>
      </c>
      <c r="AE222" s="105"/>
      <c r="AF222" s="106"/>
    </row>
    <row r="223" spans="1:32" s="107" customFormat="1" x14ac:dyDescent="0.2">
      <c r="A223" s="104"/>
      <c r="B223" s="48"/>
      <c r="C223" s="60"/>
      <c r="D223" s="60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60"/>
      <c r="T223" s="7"/>
      <c r="U223" s="7"/>
      <c r="V223" s="7"/>
      <c r="W223" s="7"/>
      <c r="X223" s="7"/>
      <c r="Y223" s="7"/>
      <c r="Z223" s="54"/>
      <c r="AA223" s="54"/>
      <c r="AB223" s="54"/>
      <c r="AC223" s="54"/>
      <c r="AD223" s="40">
        <v>43810</v>
      </c>
      <c r="AE223" s="105"/>
      <c r="AF223" s="106"/>
    </row>
    <row r="224" spans="1:32" s="107" customFormat="1" x14ac:dyDescent="0.2">
      <c r="A224" s="104"/>
      <c r="B224" s="48"/>
      <c r="C224" s="60"/>
      <c r="D224" s="60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60"/>
      <c r="T224" s="7"/>
      <c r="U224" s="7"/>
      <c r="V224" s="7"/>
      <c r="W224" s="7"/>
      <c r="X224" s="7"/>
      <c r="Y224" s="7"/>
      <c r="Z224" s="54"/>
      <c r="AA224" s="54"/>
      <c r="AB224" s="54"/>
      <c r="AC224" s="54"/>
      <c r="AD224" s="40">
        <v>43811</v>
      </c>
      <c r="AE224" s="105"/>
      <c r="AF224" s="106"/>
    </row>
    <row r="225" spans="1:32" s="107" customFormat="1" x14ac:dyDescent="0.2">
      <c r="A225" s="104"/>
      <c r="B225" s="48"/>
      <c r="C225" s="60"/>
      <c r="D225" s="60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60"/>
      <c r="T225" s="7"/>
      <c r="U225" s="7"/>
      <c r="V225" s="7"/>
      <c r="W225" s="7"/>
      <c r="X225" s="7"/>
      <c r="Y225" s="7"/>
      <c r="Z225" s="54"/>
      <c r="AA225" s="54"/>
      <c r="AB225" s="54"/>
      <c r="AC225" s="54"/>
      <c r="AD225" s="40">
        <v>43812</v>
      </c>
      <c r="AE225" s="105"/>
      <c r="AF225" s="106"/>
    </row>
    <row r="226" spans="1:32" s="107" customFormat="1" x14ac:dyDescent="0.2">
      <c r="A226" s="104"/>
      <c r="B226" s="48"/>
      <c r="C226" s="60"/>
      <c r="D226" s="60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60"/>
      <c r="T226" s="7"/>
      <c r="U226" s="7"/>
      <c r="V226" s="7"/>
      <c r="W226" s="7"/>
      <c r="X226" s="7"/>
      <c r="Y226" s="7"/>
      <c r="Z226" s="54"/>
      <c r="AA226" s="54"/>
      <c r="AB226" s="54"/>
      <c r="AC226" s="54"/>
      <c r="AD226" s="40">
        <v>43813</v>
      </c>
      <c r="AE226" s="105"/>
      <c r="AF226" s="106"/>
    </row>
    <row r="227" spans="1:32" s="107" customFormat="1" x14ac:dyDescent="0.2">
      <c r="A227" s="104"/>
      <c r="B227" s="48"/>
      <c r="C227" s="60"/>
      <c r="D227" s="60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60"/>
      <c r="T227" s="7"/>
      <c r="U227" s="7"/>
      <c r="V227" s="7"/>
      <c r="W227" s="7"/>
      <c r="X227" s="7"/>
      <c r="Y227" s="7"/>
      <c r="Z227" s="54"/>
      <c r="AA227" s="54"/>
      <c r="AB227" s="54"/>
      <c r="AC227" s="54"/>
      <c r="AD227" s="40">
        <v>43814</v>
      </c>
      <c r="AE227" s="105"/>
      <c r="AF227" s="106"/>
    </row>
    <row r="228" spans="1:32" s="107" customFormat="1" x14ac:dyDescent="0.2">
      <c r="A228" s="104"/>
      <c r="B228" s="48"/>
      <c r="C228" s="60"/>
      <c r="D228" s="60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60"/>
      <c r="T228" s="7"/>
      <c r="U228" s="7"/>
      <c r="V228" s="7"/>
      <c r="W228" s="7"/>
      <c r="X228" s="7"/>
      <c r="Y228" s="7"/>
      <c r="Z228" s="54"/>
      <c r="AA228" s="54"/>
      <c r="AB228" s="54"/>
      <c r="AC228" s="54"/>
      <c r="AD228" s="40">
        <v>43815</v>
      </c>
      <c r="AE228" s="105"/>
      <c r="AF228" s="106"/>
    </row>
    <row r="229" spans="1:32" s="107" customFormat="1" x14ac:dyDescent="0.2">
      <c r="A229" s="104"/>
      <c r="B229" s="48"/>
      <c r="C229" s="60"/>
      <c r="D229" s="60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60"/>
      <c r="T229" s="7"/>
      <c r="U229" s="7"/>
      <c r="V229" s="7"/>
      <c r="W229" s="7"/>
      <c r="X229" s="7"/>
      <c r="Y229" s="7"/>
      <c r="Z229" s="54"/>
      <c r="AA229" s="54"/>
      <c r="AB229" s="54"/>
      <c r="AC229" s="54"/>
      <c r="AD229" s="40">
        <v>43816</v>
      </c>
      <c r="AE229" s="105"/>
      <c r="AF229" s="106"/>
    </row>
    <row r="230" spans="1:32" s="107" customFormat="1" x14ac:dyDescent="0.2">
      <c r="A230" s="104"/>
      <c r="B230" s="48"/>
      <c r="C230" s="60"/>
      <c r="D230" s="60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60"/>
      <c r="T230" s="7"/>
      <c r="U230" s="7"/>
      <c r="V230" s="7"/>
      <c r="W230" s="7"/>
      <c r="X230" s="7"/>
      <c r="Y230" s="7"/>
      <c r="Z230" s="54"/>
      <c r="AA230" s="54"/>
      <c r="AB230" s="54"/>
      <c r="AC230" s="54"/>
      <c r="AD230" s="40">
        <v>43817</v>
      </c>
      <c r="AE230" s="105"/>
      <c r="AF230" s="106"/>
    </row>
    <row r="231" spans="1:32" s="107" customFormat="1" x14ac:dyDescent="0.2">
      <c r="A231" s="104"/>
      <c r="B231" s="48"/>
      <c r="C231" s="60"/>
      <c r="D231" s="60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60"/>
      <c r="T231" s="7"/>
      <c r="U231" s="7"/>
      <c r="V231" s="7"/>
      <c r="W231" s="7"/>
      <c r="X231" s="7"/>
      <c r="Y231" s="7"/>
      <c r="Z231" s="54"/>
      <c r="AA231" s="54"/>
      <c r="AB231" s="54"/>
      <c r="AC231" s="54"/>
      <c r="AD231" s="40">
        <v>43818</v>
      </c>
      <c r="AE231" s="105"/>
      <c r="AF231" s="106"/>
    </row>
    <row r="232" spans="1:32" s="107" customFormat="1" x14ac:dyDescent="0.2">
      <c r="A232" s="104"/>
      <c r="B232" s="48"/>
      <c r="C232" s="60"/>
      <c r="D232" s="60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60"/>
      <c r="T232" s="7"/>
      <c r="U232" s="7"/>
      <c r="V232" s="7"/>
      <c r="W232" s="7"/>
      <c r="X232" s="7"/>
      <c r="Y232" s="7"/>
      <c r="Z232" s="54"/>
      <c r="AA232" s="54"/>
      <c r="AB232" s="54"/>
      <c r="AC232" s="54"/>
      <c r="AD232" s="40">
        <v>43819</v>
      </c>
      <c r="AE232" s="105"/>
      <c r="AF232" s="106"/>
    </row>
    <row r="233" spans="1:32" s="107" customFormat="1" x14ac:dyDescent="0.2">
      <c r="A233" s="104"/>
      <c r="B233" s="48"/>
      <c r="C233" s="60"/>
      <c r="D233" s="60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60"/>
      <c r="T233" s="7"/>
      <c r="U233" s="7"/>
      <c r="V233" s="7"/>
      <c r="W233" s="7"/>
      <c r="X233" s="7"/>
      <c r="Y233" s="7"/>
      <c r="Z233" s="54"/>
      <c r="AA233" s="54"/>
      <c r="AB233" s="54"/>
      <c r="AC233" s="54"/>
      <c r="AD233" s="40">
        <v>43820</v>
      </c>
      <c r="AE233" s="105"/>
      <c r="AF233" s="106"/>
    </row>
    <row r="234" spans="1:32" s="107" customFormat="1" x14ac:dyDescent="0.2">
      <c r="A234" s="104"/>
      <c r="B234" s="48"/>
      <c r="C234" s="60"/>
      <c r="D234" s="60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60"/>
      <c r="T234" s="7"/>
      <c r="U234" s="7"/>
      <c r="V234" s="7"/>
      <c r="W234" s="7"/>
      <c r="X234" s="7"/>
      <c r="Y234" s="7"/>
      <c r="Z234" s="54"/>
      <c r="AA234" s="54"/>
      <c r="AB234" s="54"/>
      <c r="AC234" s="54"/>
      <c r="AD234" s="40">
        <v>43821</v>
      </c>
      <c r="AE234" s="105"/>
      <c r="AF234" s="106"/>
    </row>
    <row r="235" spans="1:32" s="107" customFormat="1" x14ac:dyDescent="0.2">
      <c r="A235" s="104"/>
      <c r="B235" s="48"/>
      <c r="C235" s="60"/>
      <c r="D235" s="60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60"/>
      <c r="T235" s="7"/>
      <c r="U235" s="7"/>
      <c r="V235" s="7"/>
      <c r="W235" s="7"/>
      <c r="X235" s="7"/>
      <c r="Y235" s="7"/>
      <c r="Z235" s="54"/>
      <c r="AA235" s="54"/>
      <c r="AB235" s="54"/>
      <c r="AC235" s="54"/>
      <c r="AD235" s="40">
        <v>43822</v>
      </c>
      <c r="AE235" s="105"/>
      <c r="AF235" s="106"/>
    </row>
    <row r="236" spans="1:32" s="107" customFormat="1" x14ac:dyDescent="0.2">
      <c r="A236" s="104"/>
      <c r="B236" s="48"/>
      <c r="C236" s="60"/>
      <c r="D236" s="60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60"/>
      <c r="T236" s="7"/>
      <c r="U236" s="7"/>
      <c r="V236" s="7"/>
      <c r="W236" s="7"/>
      <c r="X236" s="7"/>
      <c r="Y236" s="7"/>
      <c r="Z236" s="54"/>
      <c r="AA236" s="54"/>
      <c r="AB236" s="54"/>
      <c r="AC236" s="54"/>
      <c r="AD236" s="40">
        <v>43823</v>
      </c>
      <c r="AE236" s="105"/>
      <c r="AF236" s="106"/>
    </row>
    <row r="237" spans="1:32" s="107" customFormat="1" x14ac:dyDescent="0.2">
      <c r="A237" s="104"/>
      <c r="B237" s="48"/>
      <c r="C237" s="60"/>
      <c r="D237" s="60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60"/>
      <c r="T237" s="7"/>
      <c r="U237" s="7"/>
      <c r="V237" s="7"/>
      <c r="W237" s="7"/>
      <c r="X237" s="7"/>
      <c r="Y237" s="7"/>
      <c r="Z237" s="54"/>
      <c r="AA237" s="54"/>
      <c r="AB237" s="54"/>
      <c r="AC237" s="54"/>
      <c r="AD237" s="40">
        <v>43824</v>
      </c>
      <c r="AE237" s="105"/>
      <c r="AF237" s="106"/>
    </row>
    <row r="238" spans="1:32" s="107" customFormat="1" x14ac:dyDescent="0.2">
      <c r="A238" s="104"/>
      <c r="B238" s="48"/>
      <c r="C238" s="60"/>
      <c r="D238" s="60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60"/>
      <c r="T238" s="7"/>
      <c r="U238" s="7"/>
      <c r="V238" s="7"/>
      <c r="W238" s="7"/>
      <c r="X238" s="7"/>
      <c r="Y238" s="7"/>
      <c r="Z238" s="54"/>
      <c r="AA238" s="54"/>
      <c r="AB238" s="54"/>
      <c r="AC238" s="54"/>
      <c r="AD238" s="40">
        <v>43825</v>
      </c>
      <c r="AE238" s="105"/>
      <c r="AF238" s="106"/>
    </row>
    <row r="239" spans="1:32" s="107" customFormat="1" x14ac:dyDescent="0.2">
      <c r="A239" s="104"/>
      <c r="B239" s="48"/>
      <c r="C239" s="60"/>
      <c r="D239" s="60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60"/>
      <c r="T239" s="7"/>
      <c r="U239" s="7"/>
      <c r="V239" s="7"/>
      <c r="W239" s="7"/>
      <c r="X239" s="7"/>
      <c r="Y239" s="7"/>
      <c r="Z239" s="54"/>
      <c r="AA239" s="54"/>
      <c r="AB239" s="54"/>
      <c r="AC239" s="54"/>
      <c r="AD239" s="40">
        <v>43826</v>
      </c>
      <c r="AE239" s="105"/>
      <c r="AF239" s="106"/>
    </row>
    <row r="240" spans="1:32" s="107" customFormat="1" x14ac:dyDescent="0.2">
      <c r="A240" s="104"/>
      <c r="B240" s="48"/>
      <c r="C240" s="60"/>
      <c r="D240" s="60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60"/>
      <c r="T240" s="7"/>
      <c r="U240" s="7"/>
      <c r="V240" s="7"/>
      <c r="W240" s="7"/>
      <c r="X240" s="7"/>
      <c r="Y240" s="7"/>
      <c r="Z240" s="54"/>
      <c r="AA240" s="54"/>
      <c r="AB240" s="54"/>
      <c r="AC240" s="54"/>
      <c r="AD240" s="40">
        <v>43827</v>
      </c>
      <c r="AE240" s="105"/>
      <c r="AF240" s="106"/>
    </row>
    <row r="241" spans="1:32" s="107" customFormat="1" x14ac:dyDescent="0.2">
      <c r="A241" s="104"/>
      <c r="B241" s="48"/>
      <c r="C241" s="60"/>
      <c r="D241" s="60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60"/>
      <c r="T241" s="7"/>
      <c r="U241" s="7"/>
      <c r="V241" s="7"/>
      <c r="W241" s="7"/>
      <c r="X241" s="7"/>
      <c r="Y241" s="7"/>
      <c r="Z241" s="54"/>
      <c r="AA241" s="54"/>
      <c r="AB241" s="54"/>
      <c r="AC241" s="54"/>
      <c r="AD241" s="40">
        <v>43828</v>
      </c>
      <c r="AE241" s="105"/>
      <c r="AF241" s="106"/>
    </row>
    <row r="242" spans="1:32" s="107" customFormat="1" x14ac:dyDescent="0.2">
      <c r="A242" s="104"/>
      <c r="B242" s="48"/>
      <c r="C242" s="60"/>
      <c r="D242" s="60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60"/>
      <c r="T242" s="7"/>
      <c r="U242" s="7"/>
      <c r="V242" s="7"/>
      <c r="W242" s="7"/>
      <c r="X242" s="7"/>
      <c r="Y242" s="7"/>
      <c r="Z242" s="54"/>
      <c r="AA242" s="54"/>
      <c r="AB242" s="54"/>
      <c r="AC242" s="54"/>
      <c r="AD242" s="40">
        <v>43829</v>
      </c>
      <c r="AE242" s="105"/>
      <c r="AF242" s="106"/>
    </row>
    <row r="243" spans="1:32" s="107" customFormat="1" x14ac:dyDescent="0.2">
      <c r="A243" s="104"/>
      <c r="B243" s="48"/>
      <c r="C243" s="60"/>
      <c r="D243" s="60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60"/>
      <c r="T243" s="7"/>
      <c r="U243" s="7"/>
      <c r="V243" s="7"/>
      <c r="W243" s="7"/>
      <c r="X243" s="7"/>
      <c r="Y243" s="7"/>
      <c r="Z243" s="54"/>
      <c r="AA243" s="54"/>
      <c r="AB243" s="54"/>
      <c r="AC243" s="54"/>
      <c r="AD243" s="40">
        <v>43830</v>
      </c>
      <c r="AE243" s="105"/>
      <c r="AF243" s="106"/>
    </row>
    <row r="244" spans="1:32" s="107" customFormat="1" x14ac:dyDescent="0.2">
      <c r="A244" s="104"/>
      <c r="B244" s="48"/>
      <c r="C244" s="60"/>
      <c r="D244" s="60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60"/>
      <c r="T244" s="7"/>
      <c r="U244" s="7"/>
      <c r="V244" s="7"/>
      <c r="W244" s="7"/>
      <c r="X244" s="7"/>
      <c r="Y244" s="7"/>
      <c r="Z244" s="54"/>
      <c r="AA244" s="54"/>
      <c r="AB244" s="54"/>
      <c r="AC244" s="54"/>
      <c r="AD244" s="40">
        <v>43831</v>
      </c>
      <c r="AE244" s="105"/>
      <c r="AF244" s="106"/>
    </row>
    <row r="245" spans="1:32" s="107" customFormat="1" x14ac:dyDescent="0.2">
      <c r="A245" s="104"/>
      <c r="B245" s="48"/>
      <c r="C245" s="60"/>
      <c r="D245" s="60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60"/>
      <c r="T245" s="7"/>
      <c r="U245" s="7"/>
      <c r="V245" s="7"/>
      <c r="W245" s="7"/>
      <c r="X245" s="7"/>
      <c r="Y245" s="7"/>
      <c r="Z245" s="54"/>
      <c r="AA245" s="54"/>
      <c r="AB245" s="54"/>
      <c r="AC245" s="54"/>
      <c r="AD245" s="40">
        <v>43832</v>
      </c>
      <c r="AE245" s="105"/>
      <c r="AF245" s="106"/>
    </row>
    <row r="246" spans="1:32" s="107" customFormat="1" x14ac:dyDescent="0.2">
      <c r="A246" s="104"/>
      <c r="B246" s="48"/>
      <c r="C246" s="60"/>
      <c r="D246" s="60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60"/>
      <c r="T246" s="7"/>
      <c r="U246" s="7"/>
      <c r="V246" s="7"/>
      <c r="W246" s="7"/>
      <c r="X246" s="7"/>
      <c r="Y246" s="7"/>
      <c r="Z246" s="54"/>
      <c r="AA246" s="54"/>
      <c r="AB246" s="54"/>
      <c r="AC246" s="54"/>
      <c r="AD246" s="40">
        <v>43833</v>
      </c>
      <c r="AE246" s="105"/>
      <c r="AF246" s="106"/>
    </row>
    <row r="247" spans="1:32" s="107" customFormat="1" x14ac:dyDescent="0.2">
      <c r="A247" s="104"/>
      <c r="B247" s="48"/>
      <c r="C247" s="60"/>
      <c r="D247" s="60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60"/>
      <c r="T247" s="7"/>
      <c r="U247" s="7"/>
      <c r="V247" s="7"/>
      <c r="W247" s="7"/>
      <c r="X247" s="7"/>
      <c r="Y247" s="7"/>
      <c r="Z247" s="54"/>
      <c r="AA247" s="54"/>
      <c r="AB247" s="54"/>
      <c r="AC247" s="54"/>
      <c r="AD247" s="40">
        <v>43834</v>
      </c>
      <c r="AE247" s="105"/>
      <c r="AF247" s="106"/>
    </row>
    <row r="248" spans="1:32" s="107" customFormat="1" x14ac:dyDescent="0.2">
      <c r="A248" s="104"/>
      <c r="B248" s="48"/>
      <c r="C248" s="60"/>
      <c r="D248" s="60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60"/>
      <c r="T248" s="7"/>
      <c r="U248" s="7"/>
      <c r="V248" s="7"/>
      <c r="W248" s="7"/>
      <c r="X248" s="7"/>
      <c r="Y248" s="7"/>
      <c r="Z248" s="54"/>
      <c r="AA248" s="54"/>
      <c r="AB248" s="54"/>
      <c r="AC248" s="54"/>
      <c r="AD248" s="40">
        <v>43835</v>
      </c>
      <c r="AE248" s="105"/>
      <c r="AF248" s="106"/>
    </row>
    <row r="249" spans="1:32" s="107" customFormat="1" x14ac:dyDescent="0.2">
      <c r="A249" s="104"/>
      <c r="B249" s="48"/>
      <c r="C249" s="60"/>
      <c r="D249" s="60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60"/>
      <c r="T249" s="7"/>
      <c r="U249" s="7"/>
      <c r="V249" s="7"/>
      <c r="W249" s="7"/>
      <c r="X249" s="7"/>
      <c r="Y249" s="7"/>
      <c r="Z249" s="54"/>
      <c r="AA249" s="54"/>
      <c r="AB249" s="54"/>
      <c r="AC249" s="54"/>
      <c r="AD249" s="40">
        <v>43836</v>
      </c>
      <c r="AE249" s="105"/>
      <c r="AF249" s="106"/>
    </row>
    <row r="250" spans="1:32" s="107" customFormat="1" x14ac:dyDescent="0.2">
      <c r="A250" s="104"/>
      <c r="B250" s="48"/>
      <c r="C250" s="60"/>
      <c r="D250" s="60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60"/>
      <c r="T250" s="7"/>
      <c r="U250" s="7"/>
      <c r="V250" s="7"/>
      <c r="W250" s="7"/>
      <c r="X250" s="7"/>
      <c r="Y250" s="7"/>
      <c r="Z250" s="54"/>
      <c r="AA250" s="54"/>
      <c r="AB250" s="54"/>
      <c r="AC250" s="54"/>
      <c r="AD250" s="40">
        <v>43837</v>
      </c>
      <c r="AE250" s="105"/>
      <c r="AF250" s="106"/>
    </row>
    <row r="251" spans="1:32" s="107" customFormat="1" x14ac:dyDescent="0.2">
      <c r="A251" s="104"/>
      <c r="B251" s="48"/>
      <c r="C251" s="60"/>
      <c r="D251" s="60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60"/>
      <c r="T251" s="7"/>
      <c r="U251" s="7"/>
      <c r="V251" s="7"/>
      <c r="W251" s="7"/>
      <c r="X251" s="7"/>
      <c r="Y251" s="7"/>
      <c r="Z251" s="54"/>
      <c r="AA251" s="54"/>
      <c r="AB251" s="54"/>
      <c r="AC251" s="54"/>
      <c r="AD251" s="40">
        <v>43838</v>
      </c>
      <c r="AE251" s="105"/>
      <c r="AF251" s="106"/>
    </row>
    <row r="252" spans="1:32" s="107" customFormat="1" x14ac:dyDescent="0.2">
      <c r="A252" s="104"/>
      <c r="B252" s="48"/>
      <c r="C252" s="60"/>
      <c r="D252" s="60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60"/>
      <c r="T252" s="7"/>
      <c r="U252" s="7"/>
      <c r="V252" s="7"/>
      <c r="W252" s="7"/>
      <c r="X252" s="7"/>
      <c r="Y252" s="7"/>
      <c r="Z252" s="54"/>
      <c r="AA252" s="54"/>
      <c r="AB252" s="54"/>
      <c r="AC252" s="54"/>
      <c r="AD252" s="40">
        <v>43839</v>
      </c>
      <c r="AE252" s="105"/>
      <c r="AF252" s="106"/>
    </row>
    <row r="253" spans="1:32" s="107" customFormat="1" x14ac:dyDescent="0.2">
      <c r="A253" s="104"/>
      <c r="B253" s="48"/>
      <c r="C253" s="60"/>
      <c r="D253" s="60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60"/>
      <c r="T253" s="7"/>
      <c r="U253" s="7"/>
      <c r="V253" s="7"/>
      <c r="W253" s="7"/>
      <c r="X253" s="7"/>
      <c r="Y253" s="7"/>
      <c r="Z253" s="54"/>
      <c r="AA253" s="54"/>
      <c r="AB253" s="54"/>
      <c r="AC253" s="54"/>
      <c r="AD253" s="40">
        <v>43840</v>
      </c>
      <c r="AE253" s="105"/>
      <c r="AF253" s="106"/>
    </row>
    <row r="254" spans="1:32" s="107" customFormat="1" x14ac:dyDescent="0.2">
      <c r="A254" s="104"/>
      <c r="B254" s="48"/>
      <c r="C254" s="60"/>
      <c r="D254" s="60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60"/>
      <c r="T254" s="7"/>
      <c r="U254" s="7"/>
      <c r="V254" s="7"/>
      <c r="W254" s="7"/>
      <c r="X254" s="7"/>
      <c r="Y254" s="7"/>
      <c r="Z254" s="54"/>
      <c r="AA254" s="54"/>
      <c r="AB254" s="54"/>
      <c r="AC254" s="54"/>
      <c r="AD254" s="40">
        <v>43841</v>
      </c>
      <c r="AE254" s="105"/>
      <c r="AF254" s="106"/>
    </row>
    <row r="255" spans="1:32" s="107" customFormat="1" x14ac:dyDescent="0.2">
      <c r="A255" s="104"/>
      <c r="B255" s="48"/>
      <c r="C255" s="60"/>
      <c r="D255" s="60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60"/>
      <c r="T255" s="7"/>
      <c r="U255" s="7"/>
      <c r="V255" s="7"/>
      <c r="W255" s="7"/>
      <c r="X255" s="7"/>
      <c r="Y255" s="7"/>
      <c r="Z255" s="54"/>
      <c r="AA255" s="54"/>
      <c r="AB255" s="54"/>
      <c r="AC255" s="54"/>
      <c r="AD255" s="40">
        <v>43842</v>
      </c>
      <c r="AE255" s="105"/>
      <c r="AF255" s="106"/>
    </row>
    <row r="256" spans="1:32" s="107" customFormat="1" x14ac:dyDescent="0.2">
      <c r="A256" s="104"/>
      <c r="B256" s="48"/>
      <c r="C256" s="60"/>
      <c r="D256" s="60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60"/>
      <c r="T256" s="7"/>
      <c r="U256" s="7"/>
      <c r="V256" s="7"/>
      <c r="W256" s="7"/>
      <c r="X256" s="7"/>
      <c r="Y256" s="7"/>
      <c r="Z256" s="54"/>
      <c r="AA256" s="54"/>
      <c r="AB256" s="54"/>
      <c r="AC256" s="54"/>
      <c r="AD256" s="40">
        <v>43843</v>
      </c>
      <c r="AE256" s="105"/>
      <c r="AF256" s="106"/>
    </row>
    <row r="257" spans="1:32" s="107" customFormat="1" x14ac:dyDescent="0.2">
      <c r="A257" s="104"/>
      <c r="B257" s="48"/>
      <c r="C257" s="60"/>
      <c r="D257" s="60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60"/>
      <c r="T257" s="7"/>
      <c r="U257" s="7"/>
      <c r="V257" s="7"/>
      <c r="W257" s="7"/>
      <c r="X257" s="7"/>
      <c r="Y257" s="7"/>
      <c r="Z257" s="54"/>
      <c r="AA257" s="54"/>
      <c r="AB257" s="54"/>
      <c r="AC257" s="54"/>
      <c r="AD257" s="40">
        <v>43844</v>
      </c>
      <c r="AE257" s="105"/>
      <c r="AF257" s="106"/>
    </row>
    <row r="258" spans="1:32" s="107" customFormat="1" x14ac:dyDescent="0.2">
      <c r="A258" s="104"/>
      <c r="B258" s="48"/>
      <c r="C258" s="60"/>
      <c r="D258" s="60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60"/>
      <c r="T258" s="7"/>
      <c r="U258" s="7"/>
      <c r="V258" s="7"/>
      <c r="W258" s="7"/>
      <c r="X258" s="7"/>
      <c r="Y258" s="7"/>
      <c r="Z258" s="54"/>
      <c r="AA258" s="54"/>
      <c r="AB258" s="54"/>
      <c r="AC258" s="54"/>
      <c r="AD258" s="40">
        <v>43845</v>
      </c>
      <c r="AE258" s="105"/>
      <c r="AF258" s="106"/>
    </row>
    <row r="259" spans="1:32" s="107" customFormat="1" x14ac:dyDescent="0.2">
      <c r="A259" s="104"/>
      <c r="B259" s="48"/>
      <c r="C259" s="60"/>
      <c r="D259" s="60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60"/>
      <c r="T259" s="7"/>
      <c r="U259" s="7"/>
      <c r="V259" s="7"/>
      <c r="W259" s="7"/>
      <c r="X259" s="7"/>
      <c r="Y259" s="7"/>
      <c r="Z259" s="54"/>
      <c r="AA259" s="54"/>
      <c r="AB259" s="54"/>
      <c r="AC259" s="54"/>
      <c r="AD259" s="40">
        <v>43846</v>
      </c>
      <c r="AE259" s="105"/>
      <c r="AF259" s="106"/>
    </row>
    <row r="260" spans="1:32" s="107" customFormat="1" x14ac:dyDescent="0.2">
      <c r="A260" s="104"/>
      <c r="B260" s="48"/>
      <c r="C260" s="60"/>
      <c r="D260" s="60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60"/>
      <c r="T260" s="7"/>
      <c r="U260" s="7"/>
      <c r="V260" s="7"/>
      <c r="W260" s="7"/>
      <c r="X260" s="7"/>
      <c r="Y260" s="7"/>
      <c r="Z260" s="54"/>
      <c r="AA260" s="54"/>
      <c r="AB260" s="54"/>
      <c r="AC260" s="54"/>
      <c r="AD260" s="40">
        <v>43847</v>
      </c>
      <c r="AE260" s="105"/>
      <c r="AF260" s="106"/>
    </row>
    <row r="261" spans="1:32" s="107" customFormat="1" x14ac:dyDescent="0.2">
      <c r="A261" s="104"/>
      <c r="B261" s="48"/>
      <c r="C261" s="60"/>
      <c r="D261" s="60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60"/>
      <c r="T261" s="7"/>
      <c r="U261" s="7"/>
      <c r="V261" s="7"/>
      <c r="W261" s="7"/>
      <c r="X261" s="7"/>
      <c r="Y261" s="7"/>
      <c r="Z261" s="54"/>
      <c r="AA261" s="54"/>
      <c r="AB261" s="54"/>
      <c r="AC261" s="54"/>
      <c r="AD261" s="40">
        <v>43848</v>
      </c>
      <c r="AE261" s="105"/>
      <c r="AF261" s="106"/>
    </row>
    <row r="262" spans="1:32" s="107" customFormat="1" x14ac:dyDescent="0.2">
      <c r="A262" s="104"/>
      <c r="B262" s="48"/>
      <c r="C262" s="60"/>
      <c r="D262" s="60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60"/>
      <c r="T262" s="7"/>
      <c r="U262" s="7"/>
      <c r="V262" s="7"/>
      <c r="W262" s="7"/>
      <c r="X262" s="7"/>
      <c r="Y262" s="7"/>
      <c r="Z262" s="54"/>
      <c r="AA262" s="54"/>
      <c r="AB262" s="54"/>
      <c r="AC262" s="54"/>
      <c r="AD262" s="40">
        <v>43849</v>
      </c>
      <c r="AE262" s="105"/>
      <c r="AF262" s="106"/>
    </row>
    <row r="263" spans="1:32" s="107" customFormat="1" x14ac:dyDescent="0.2">
      <c r="A263" s="104"/>
      <c r="B263" s="48"/>
      <c r="C263" s="60"/>
      <c r="D263" s="60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60"/>
      <c r="T263" s="7"/>
      <c r="U263" s="7"/>
      <c r="V263" s="7"/>
      <c r="W263" s="7"/>
      <c r="X263" s="7"/>
      <c r="Y263" s="7"/>
      <c r="Z263" s="54"/>
      <c r="AA263" s="54"/>
      <c r="AB263" s="54"/>
      <c r="AC263" s="54"/>
      <c r="AD263" s="40">
        <v>43850</v>
      </c>
      <c r="AE263" s="105"/>
      <c r="AF263" s="106"/>
    </row>
    <row r="264" spans="1:32" s="107" customFormat="1" x14ac:dyDescent="0.2">
      <c r="A264" s="104"/>
      <c r="B264" s="48"/>
      <c r="C264" s="60"/>
      <c r="D264" s="60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60"/>
      <c r="T264" s="7"/>
      <c r="U264" s="7"/>
      <c r="V264" s="7"/>
      <c r="W264" s="7"/>
      <c r="X264" s="7"/>
      <c r="Y264" s="7"/>
      <c r="Z264" s="54"/>
      <c r="AA264" s="54"/>
      <c r="AB264" s="54"/>
      <c r="AC264" s="54"/>
      <c r="AD264" s="40">
        <v>43851</v>
      </c>
      <c r="AE264" s="105"/>
      <c r="AF264" s="106"/>
    </row>
    <row r="265" spans="1:32" s="107" customFormat="1" x14ac:dyDescent="0.2">
      <c r="A265" s="104"/>
      <c r="B265" s="48"/>
      <c r="C265" s="60"/>
      <c r="D265" s="60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60"/>
      <c r="T265" s="7"/>
      <c r="U265" s="7"/>
      <c r="V265" s="7"/>
      <c r="W265" s="7"/>
      <c r="X265" s="7"/>
      <c r="Y265" s="7"/>
      <c r="Z265" s="54"/>
      <c r="AA265" s="54"/>
      <c r="AB265" s="54"/>
      <c r="AC265" s="54"/>
      <c r="AD265" s="40">
        <v>43852</v>
      </c>
      <c r="AE265" s="105"/>
      <c r="AF265" s="106"/>
    </row>
    <row r="266" spans="1:32" s="107" customFormat="1" x14ac:dyDescent="0.2">
      <c r="A266" s="104"/>
      <c r="B266" s="48"/>
      <c r="C266" s="60"/>
      <c r="D266" s="60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60"/>
      <c r="T266" s="7"/>
      <c r="U266" s="7"/>
      <c r="V266" s="7"/>
      <c r="W266" s="7"/>
      <c r="X266" s="7"/>
      <c r="Y266" s="7"/>
      <c r="Z266" s="54"/>
      <c r="AA266" s="54"/>
      <c r="AB266" s="54"/>
      <c r="AC266" s="54"/>
      <c r="AD266" s="40">
        <v>43853</v>
      </c>
      <c r="AE266" s="105"/>
      <c r="AF266" s="106"/>
    </row>
    <row r="267" spans="1:32" s="107" customFormat="1" x14ac:dyDescent="0.2">
      <c r="A267" s="104"/>
      <c r="B267" s="48"/>
      <c r="C267" s="60"/>
      <c r="D267" s="60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60"/>
      <c r="T267" s="7"/>
      <c r="U267" s="7"/>
      <c r="V267" s="7"/>
      <c r="W267" s="7"/>
      <c r="X267" s="7"/>
      <c r="Y267" s="7"/>
      <c r="Z267" s="54"/>
      <c r="AA267" s="54"/>
      <c r="AB267" s="54"/>
      <c r="AC267" s="54"/>
      <c r="AD267" s="40">
        <v>43854</v>
      </c>
      <c r="AE267" s="105"/>
      <c r="AF267" s="106"/>
    </row>
    <row r="268" spans="1:32" s="107" customFormat="1" x14ac:dyDescent="0.2">
      <c r="A268" s="104"/>
      <c r="B268" s="48"/>
      <c r="C268" s="60"/>
      <c r="D268" s="60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60"/>
      <c r="T268" s="7"/>
      <c r="U268" s="7"/>
      <c r="V268" s="7"/>
      <c r="W268" s="7"/>
      <c r="X268" s="7"/>
      <c r="Y268" s="7"/>
      <c r="Z268" s="54"/>
      <c r="AA268" s="54"/>
      <c r="AB268" s="54"/>
      <c r="AC268" s="54"/>
      <c r="AD268" s="40">
        <v>43855</v>
      </c>
      <c r="AE268" s="105"/>
      <c r="AF268" s="106"/>
    </row>
    <row r="269" spans="1:32" s="107" customFormat="1" x14ac:dyDescent="0.2">
      <c r="A269" s="104"/>
      <c r="B269" s="48"/>
      <c r="C269" s="60"/>
      <c r="D269" s="60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60"/>
      <c r="T269" s="7"/>
      <c r="U269" s="7"/>
      <c r="V269" s="7"/>
      <c r="W269" s="7"/>
      <c r="X269" s="7"/>
      <c r="Y269" s="7"/>
      <c r="Z269" s="54"/>
      <c r="AA269" s="54"/>
      <c r="AB269" s="54"/>
      <c r="AC269" s="54"/>
      <c r="AD269" s="40">
        <v>43856</v>
      </c>
      <c r="AE269" s="105"/>
      <c r="AF269" s="106"/>
    </row>
    <row r="270" spans="1:32" s="107" customFormat="1" x14ac:dyDescent="0.2">
      <c r="A270" s="104"/>
      <c r="B270" s="48"/>
      <c r="C270" s="60"/>
      <c r="D270" s="60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60"/>
      <c r="T270" s="7"/>
      <c r="U270" s="7"/>
      <c r="V270" s="7"/>
      <c r="W270" s="7"/>
      <c r="X270" s="7"/>
      <c r="Y270" s="7"/>
      <c r="Z270" s="54"/>
      <c r="AA270" s="54"/>
      <c r="AB270" s="54"/>
      <c r="AC270" s="54"/>
      <c r="AD270" s="40">
        <v>43857</v>
      </c>
      <c r="AE270" s="105"/>
      <c r="AF270" s="106"/>
    </row>
    <row r="271" spans="1:32" s="107" customFormat="1" x14ac:dyDescent="0.2">
      <c r="A271" s="104"/>
      <c r="B271" s="48"/>
      <c r="C271" s="60"/>
      <c r="D271" s="60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60"/>
      <c r="T271" s="7"/>
      <c r="U271" s="7"/>
      <c r="V271" s="7"/>
      <c r="W271" s="7"/>
      <c r="X271" s="7"/>
      <c r="Y271" s="7"/>
      <c r="Z271" s="54"/>
      <c r="AA271" s="54"/>
      <c r="AB271" s="54"/>
      <c r="AC271" s="54"/>
      <c r="AD271" s="40">
        <v>43858</v>
      </c>
      <c r="AE271" s="105"/>
      <c r="AF271" s="106"/>
    </row>
    <row r="272" spans="1:32" s="107" customFormat="1" x14ac:dyDescent="0.2">
      <c r="A272" s="104"/>
      <c r="B272" s="48"/>
      <c r="C272" s="60"/>
      <c r="D272" s="60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60"/>
      <c r="T272" s="7"/>
      <c r="U272" s="7"/>
      <c r="V272" s="7"/>
      <c r="W272" s="7"/>
      <c r="X272" s="7"/>
      <c r="Y272" s="7"/>
      <c r="Z272" s="54"/>
      <c r="AA272" s="54"/>
      <c r="AB272" s="54"/>
      <c r="AC272" s="54"/>
      <c r="AD272" s="40">
        <v>43859</v>
      </c>
      <c r="AE272" s="105"/>
      <c r="AF272" s="106"/>
    </row>
    <row r="273" spans="1:32" s="107" customFormat="1" x14ac:dyDescent="0.2">
      <c r="A273" s="104"/>
      <c r="B273" s="48"/>
      <c r="C273" s="60"/>
      <c r="D273" s="60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60"/>
      <c r="T273" s="7"/>
      <c r="U273" s="7"/>
      <c r="V273" s="7"/>
      <c r="W273" s="7"/>
      <c r="X273" s="7"/>
      <c r="Y273" s="7"/>
      <c r="Z273" s="54"/>
      <c r="AA273" s="54"/>
      <c r="AB273" s="54"/>
      <c r="AC273" s="54"/>
      <c r="AD273" s="40">
        <v>43860</v>
      </c>
      <c r="AE273" s="105"/>
      <c r="AF273" s="106"/>
    </row>
    <row r="274" spans="1:32" s="107" customFormat="1" x14ac:dyDescent="0.2">
      <c r="A274" s="104"/>
      <c r="B274" s="48"/>
      <c r="C274" s="60"/>
      <c r="D274" s="60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60"/>
      <c r="T274" s="7"/>
      <c r="U274" s="7"/>
      <c r="V274" s="7"/>
      <c r="W274" s="7"/>
      <c r="X274" s="7"/>
      <c r="Y274" s="7"/>
      <c r="Z274" s="54"/>
      <c r="AA274" s="54"/>
      <c r="AB274" s="54"/>
      <c r="AC274" s="54"/>
      <c r="AD274" s="40">
        <v>43861</v>
      </c>
      <c r="AE274" s="105"/>
      <c r="AF274" s="106"/>
    </row>
    <row r="275" spans="1:32" s="107" customFormat="1" x14ac:dyDescent="0.2">
      <c r="A275" s="104"/>
      <c r="B275" s="48"/>
      <c r="C275" s="60"/>
      <c r="D275" s="60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60"/>
      <c r="T275" s="7"/>
      <c r="U275" s="7"/>
      <c r="V275" s="7"/>
      <c r="W275" s="7"/>
      <c r="X275" s="7"/>
      <c r="Y275" s="7"/>
      <c r="Z275" s="54"/>
      <c r="AA275" s="54"/>
      <c r="AB275" s="54"/>
      <c r="AC275" s="54"/>
      <c r="AD275" s="40">
        <v>43862</v>
      </c>
      <c r="AE275" s="105"/>
      <c r="AF275" s="106"/>
    </row>
    <row r="276" spans="1:32" s="107" customFormat="1" x14ac:dyDescent="0.2">
      <c r="A276" s="104"/>
      <c r="B276" s="48"/>
      <c r="C276" s="60"/>
      <c r="D276" s="60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60"/>
      <c r="T276" s="7"/>
      <c r="U276" s="7"/>
      <c r="V276" s="7"/>
      <c r="W276" s="7"/>
      <c r="X276" s="7"/>
      <c r="Y276" s="7"/>
      <c r="Z276" s="54"/>
      <c r="AA276" s="54"/>
      <c r="AB276" s="54"/>
      <c r="AC276" s="54"/>
      <c r="AD276" s="40">
        <v>43863</v>
      </c>
      <c r="AE276" s="105"/>
      <c r="AF276" s="106"/>
    </row>
    <row r="277" spans="1:32" s="107" customFormat="1" x14ac:dyDescent="0.2">
      <c r="A277" s="104"/>
      <c r="B277" s="48"/>
      <c r="C277" s="60"/>
      <c r="D277" s="60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60"/>
      <c r="T277" s="7"/>
      <c r="U277" s="7"/>
      <c r="V277" s="7"/>
      <c r="W277" s="7"/>
      <c r="X277" s="7"/>
      <c r="Y277" s="7"/>
      <c r="Z277" s="54"/>
      <c r="AA277" s="54"/>
      <c r="AB277" s="54"/>
      <c r="AC277" s="54"/>
      <c r="AD277" s="40">
        <v>43864</v>
      </c>
      <c r="AE277" s="105"/>
      <c r="AF277" s="106"/>
    </row>
    <row r="278" spans="1:32" s="107" customFormat="1" x14ac:dyDescent="0.2">
      <c r="A278" s="104"/>
      <c r="B278" s="48"/>
      <c r="C278" s="60"/>
      <c r="D278" s="60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60"/>
      <c r="T278" s="7"/>
      <c r="U278" s="7"/>
      <c r="V278" s="7"/>
      <c r="W278" s="7"/>
      <c r="X278" s="7"/>
      <c r="Y278" s="7"/>
      <c r="Z278" s="54"/>
      <c r="AA278" s="54"/>
      <c r="AB278" s="54"/>
      <c r="AC278" s="54"/>
      <c r="AD278" s="40">
        <v>43865</v>
      </c>
      <c r="AE278" s="105"/>
      <c r="AF278" s="106"/>
    </row>
    <row r="279" spans="1:32" s="107" customFormat="1" x14ac:dyDescent="0.2">
      <c r="A279" s="97"/>
      <c r="B279" s="48"/>
      <c r="C279" s="60"/>
      <c r="D279" s="60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60"/>
      <c r="T279" s="7"/>
      <c r="U279" s="7"/>
      <c r="V279" s="7"/>
      <c r="W279" s="7"/>
      <c r="X279" s="7"/>
      <c r="Y279" s="7"/>
      <c r="Z279" s="54"/>
      <c r="AA279" s="54"/>
      <c r="AB279" s="54"/>
      <c r="AC279" s="54"/>
      <c r="AD279" s="40">
        <v>43866</v>
      </c>
      <c r="AE279" s="105"/>
      <c r="AF279" s="106"/>
    </row>
    <row r="280" spans="1:32" s="107" customFormat="1" x14ac:dyDescent="0.2">
      <c r="A280" s="97"/>
      <c r="B280" s="48"/>
      <c r="C280" s="60"/>
      <c r="D280" s="60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60"/>
      <c r="T280" s="7"/>
      <c r="U280" s="7"/>
      <c r="V280" s="7"/>
      <c r="W280" s="7"/>
      <c r="X280" s="7"/>
      <c r="Y280" s="7"/>
      <c r="Z280" s="54"/>
      <c r="AA280" s="54"/>
      <c r="AB280" s="54"/>
      <c r="AC280" s="54"/>
      <c r="AD280" s="40">
        <v>43867</v>
      </c>
      <c r="AE280" s="105"/>
      <c r="AF280" s="106"/>
    </row>
    <row r="281" spans="1:32" s="107" customFormat="1" x14ac:dyDescent="0.2">
      <c r="A281" s="48"/>
      <c r="B281" s="48"/>
      <c r="C281" s="60"/>
      <c r="D281" s="60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60"/>
      <c r="T281" s="7"/>
      <c r="U281" s="7"/>
      <c r="V281" s="7"/>
      <c r="W281" s="7"/>
      <c r="X281" s="7"/>
      <c r="Y281" s="7"/>
      <c r="Z281" s="54"/>
      <c r="AA281" s="54"/>
      <c r="AB281" s="54"/>
      <c r="AC281" s="54"/>
      <c r="AD281" s="40">
        <v>43868</v>
      </c>
      <c r="AE281" s="105"/>
      <c r="AF281" s="106"/>
    </row>
    <row r="282" spans="1:32" s="107" customFormat="1" x14ac:dyDescent="0.2">
      <c r="A282" s="48"/>
      <c r="B282" s="48"/>
      <c r="C282" s="60"/>
      <c r="D282" s="60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60"/>
      <c r="T282" s="7"/>
      <c r="U282" s="7"/>
      <c r="V282" s="7"/>
      <c r="W282" s="7"/>
      <c r="X282" s="7"/>
      <c r="Y282" s="7"/>
      <c r="Z282" s="54"/>
      <c r="AA282" s="54"/>
      <c r="AB282" s="54"/>
      <c r="AC282" s="54"/>
      <c r="AD282" s="40">
        <v>43869</v>
      </c>
      <c r="AE282" s="105"/>
      <c r="AF282" s="106"/>
    </row>
    <row r="283" spans="1:32" s="107" customFormat="1" x14ac:dyDescent="0.2">
      <c r="A283" s="48"/>
      <c r="B283" s="48"/>
      <c r="C283" s="60"/>
      <c r="D283" s="60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60"/>
      <c r="T283" s="7"/>
      <c r="U283" s="7"/>
      <c r="V283" s="7"/>
      <c r="W283" s="7"/>
      <c r="X283" s="7"/>
      <c r="Y283" s="7"/>
      <c r="Z283" s="54"/>
      <c r="AA283" s="54"/>
      <c r="AB283" s="54"/>
      <c r="AC283" s="54"/>
      <c r="AD283" s="40">
        <v>43870</v>
      </c>
      <c r="AE283" s="105"/>
      <c r="AF283" s="106"/>
    </row>
    <row r="284" spans="1:32" s="107" customFormat="1" x14ac:dyDescent="0.2">
      <c r="A284" s="48"/>
      <c r="B284" s="48"/>
      <c r="C284" s="60"/>
      <c r="D284" s="60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60"/>
      <c r="T284" s="7"/>
      <c r="U284" s="7"/>
      <c r="V284" s="7"/>
      <c r="W284" s="7"/>
      <c r="X284" s="7"/>
      <c r="Y284" s="7"/>
      <c r="Z284" s="54"/>
      <c r="AA284" s="54"/>
      <c r="AB284" s="54"/>
      <c r="AC284" s="54"/>
      <c r="AD284" s="40">
        <v>43871</v>
      </c>
      <c r="AE284" s="105"/>
      <c r="AF284" s="106"/>
    </row>
    <row r="285" spans="1:32" s="107" customFormat="1" x14ac:dyDescent="0.2">
      <c r="A285" s="48"/>
      <c r="B285" s="48"/>
      <c r="C285" s="60"/>
      <c r="D285" s="60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60"/>
      <c r="T285" s="7"/>
      <c r="U285" s="7"/>
      <c r="V285" s="7"/>
      <c r="W285" s="7"/>
      <c r="X285" s="7"/>
      <c r="Y285" s="7"/>
      <c r="Z285" s="54"/>
      <c r="AA285" s="54"/>
      <c r="AB285" s="54"/>
      <c r="AC285" s="54"/>
      <c r="AD285" s="40">
        <v>43872</v>
      </c>
      <c r="AE285" s="105"/>
      <c r="AF285" s="106"/>
    </row>
    <row r="286" spans="1:32" s="107" customFormat="1" x14ac:dyDescent="0.2">
      <c r="A286" s="48"/>
      <c r="B286" s="48"/>
      <c r="C286" s="60"/>
      <c r="D286" s="60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60"/>
      <c r="T286" s="7"/>
      <c r="U286" s="7"/>
      <c r="V286" s="7"/>
      <c r="W286" s="7"/>
      <c r="X286" s="7"/>
      <c r="Y286" s="7"/>
      <c r="Z286" s="54"/>
      <c r="AA286" s="54"/>
      <c r="AB286" s="54"/>
      <c r="AC286" s="54"/>
      <c r="AD286" s="40">
        <v>43873</v>
      </c>
      <c r="AE286" s="105"/>
      <c r="AF286" s="106"/>
    </row>
    <row r="287" spans="1:32" s="107" customFormat="1" x14ac:dyDescent="0.2">
      <c r="A287" s="48"/>
      <c r="B287" s="48"/>
      <c r="C287" s="60"/>
      <c r="D287" s="60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60"/>
      <c r="T287" s="7"/>
      <c r="U287" s="7"/>
      <c r="V287" s="7"/>
      <c r="W287" s="7"/>
      <c r="X287" s="7"/>
      <c r="Y287" s="7"/>
      <c r="Z287" s="54"/>
      <c r="AA287" s="54"/>
      <c r="AB287" s="54"/>
      <c r="AC287" s="54"/>
      <c r="AD287" s="40">
        <v>43874</v>
      </c>
      <c r="AE287" s="105"/>
      <c r="AF287" s="106"/>
    </row>
    <row r="288" spans="1:32" s="107" customFormat="1" x14ac:dyDescent="0.2">
      <c r="A288" s="48"/>
      <c r="B288" s="48"/>
      <c r="C288" s="60"/>
      <c r="D288" s="60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60"/>
      <c r="T288" s="7"/>
      <c r="U288" s="7"/>
      <c r="V288" s="7"/>
      <c r="W288" s="7"/>
      <c r="X288" s="7"/>
      <c r="Y288" s="7"/>
      <c r="Z288" s="54"/>
      <c r="AA288" s="54"/>
      <c r="AB288" s="54"/>
      <c r="AC288" s="54"/>
      <c r="AD288" s="40">
        <v>43875</v>
      </c>
      <c r="AE288" s="105"/>
      <c r="AF288" s="106"/>
    </row>
    <row r="289" spans="1:32" s="107" customFormat="1" x14ac:dyDescent="0.2">
      <c r="A289" s="48"/>
      <c r="B289" s="48"/>
      <c r="C289" s="60"/>
      <c r="D289" s="60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60"/>
      <c r="T289" s="7"/>
      <c r="U289" s="7"/>
      <c r="V289" s="7"/>
      <c r="W289" s="7"/>
      <c r="X289" s="7"/>
      <c r="Y289" s="7"/>
      <c r="Z289" s="54"/>
      <c r="AA289" s="54"/>
      <c r="AB289" s="54"/>
      <c r="AC289" s="54"/>
      <c r="AD289" s="40">
        <v>43876</v>
      </c>
      <c r="AE289" s="105"/>
      <c r="AF289" s="106"/>
    </row>
    <row r="290" spans="1:32" s="107" customFormat="1" x14ac:dyDescent="0.2">
      <c r="A290" s="48"/>
      <c r="B290" s="48"/>
      <c r="C290" s="60"/>
      <c r="D290" s="60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60"/>
      <c r="T290" s="7"/>
      <c r="U290" s="7"/>
      <c r="V290" s="7"/>
      <c r="W290" s="7"/>
      <c r="X290" s="7"/>
      <c r="Y290" s="7"/>
      <c r="Z290" s="54"/>
      <c r="AA290" s="54"/>
      <c r="AB290" s="54"/>
      <c r="AC290" s="54"/>
      <c r="AD290" s="40">
        <v>43877</v>
      </c>
      <c r="AE290" s="105"/>
      <c r="AF290" s="106"/>
    </row>
    <row r="291" spans="1:32" s="107" customFormat="1" x14ac:dyDescent="0.2">
      <c r="A291" s="48"/>
      <c r="B291" s="48"/>
      <c r="C291" s="60"/>
      <c r="D291" s="60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60"/>
      <c r="T291" s="7"/>
      <c r="U291" s="7"/>
      <c r="V291" s="7"/>
      <c r="W291" s="7"/>
      <c r="X291" s="7"/>
      <c r="Y291" s="7"/>
      <c r="Z291" s="54"/>
      <c r="AA291" s="54"/>
      <c r="AB291" s="54"/>
      <c r="AC291" s="54"/>
      <c r="AD291" s="40">
        <v>43878</v>
      </c>
      <c r="AE291" s="105"/>
      <c r="AF291" s="106"/>
    </row>
    <row r="292" spans="1:32" s="107" customFormat="1" x14ac:dyDescent="0.2">
      <c r="A292" s="48"/>
      <c r="B292" s="48"/>
      <c r="C292" s="60"/>
      <c r="D292" s="60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60"/>
      <c r="T292" s="7"/>
      <c r="U292" s="7"/>
      <c r="V292" s="7"/>
      <c r="W292" s="7"/>
      <c r="X292" s="7"/>
      <c r="Y292" s="7"/>
      <c r="Z292" s="54"/>
      <c r="AA292" s="54"/>
      <c r="AB292" s="54"/>
      <c r="AC292" s="54"/>
      <c r="AD292" s="40">
        <v>43879</v>
      </c>
      <c r="AE292" s="105"/>
      <c r="AF292" s="106"/>
    </row>
    <row r="293" spans="1:32" s="107" customFormat="1" x14ac:dyDescent="0.2">
      <c r="A293" s="48"/>
      <c r="B293" s="48"/>
      <c r="C293" s="60"/>
      <c r="D293" s="60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60"/>
      <c r="T293" s="7"/>
      <c r="U293" s="7"/>
      <c r="V293" s="7"/>
      <c r="W293" s="7"/>
      <c r="X293" s="7"/>
      <c r="Y293" s="7"/>
      <c r="Z293" s="54"/>
      <c r="AA293" s="54"/>
      <c r="AB293" s="54"/>
      <c r="AC293" s="54"/>
      <c r="AD293" s="40">
        <v>43880</v>
      </c>
      <c r="AE293" s="105"/>
      <c r="AF293" s="106"/>
    </row>
    <row r="294" spans="1:32" s="107" customFormat="1" x14ac:dyDescent="0.2">
      <c r="A294" s="48"/>
      <c r="B294" s="48"/>
      <c r="C294" s="60"/>
      <c r="D294" s="60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60"/>
      <c r="T294" s="7"/>
      <c r="U294" s="7"/>
      <c r="V294" s="7"/>
      <c r="W294" s="7"/>
      <c r="X294" s="7"/>
      <c r="Y294" s="7"/>
      <c r="Z294" s="54"/>
      <c r="AA294" s="54"/>
      <c r="AB294" s="54"/>
      <c r="AC294" s="54"/>
      <c r="AD294" s="40">
        <v>43881</v>
      </c>
      <c r="AE294" s="105"/>
      <c r="AF294" s="106"/>
    </row>
    <row r="295" spans="1:32" s="107" customFormat="1" x14ac:dyDescent="0.2">
      <c r="A295" s="48"/>
      <c r="B295" s="48"/>
      <c r="C295" s="60"/>
      <c r="D295" s="60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60"/>
      <c r="T295" s="7"/>
      <c r="U295" s="7"/>
      <c r="V295" s="7"/>
      <c r="W295" s="7"/>
      <c r="X295" s="7"/>
      <c r="Y295" s="7"/>
      <c r="Z295" s="54"/>
      <c r="AA295" s="54"/>
      <c r="AB295" s="54"/>
      <c r="AC295" s="54"/>
      <c r="AD295" s="40">
        <v>43882</v>
      </c>
      <c r="AE295" s="105"/>
      <c r="AF295" s="106"/>
    </row>
    <row r="296" spans="1:32" s="107" customFormat="1" x14ac:dyDescent="0.2">
      <c r="A296" s="48"/>
      <c r="B296" s="48"/>
      <c r="C296" s="60"/>
      <c r="D296" s="60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60"/>
      <c r="T296" s="7"/>
      <c r="U296" s="7"/>
      <c r="V296" s="7"/>
      <c r="W296" s="7"/>
      <c r="X296" s="7"/>
      <c r="Y296" s="7"/>
      <c r="Z296" s="54"/>
      <c r="AA296" s="54"/>
      <c r="AB296" s="54"/>
      <c r="AC296" s="54"/>
      <c r="AD296" s="40">
        <v>43883</v>
      </c>
      <c r="AE296" s="105"/>
      <c r="AF296" s="106"/>
    </row>
    <row r="297" spans="1:32" s="107" customFormat="1" x14ac:dyDescent="0.2">
      <c r="A297" s="48"/>
      <c r="B297" s="48"/>
      <c r="C297" s="60"/>
      <c r="D297" s="6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60"/>
      <c r="T297" s="7"/>
      <c r="U297" s="7"/>
      <c r="V297" s="7"/>
      <c r="W297" s="7"/>
      <c r="X297" s="7"/>
      <c r="Y297" s="7"/>
      <c r="Z297" s="54"/>
      <c r="AA297" s="54"/>
      <c r="AB297" s="54"/>
      <c r="AC297" s="54"/>
      <c r="AD297" s="40">
        <v>43884</v>
      </c>
      <c r="AE297" s="105"/>
      <c r="AF297" s="106"/>
    </row>
    <row r="298" spans="1:32" s="107" customFormat="1" x14ac:dyDescent="0.2">
      <c r="A298" s="48"/>
      <c r="B298" s="48"/>
      <c r="C298" s="60"/>
      <c r="D298" s="60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60"/>
      <c r="T298" s="7"/>
      <c r="U298" s="7"/>
      <c r="V298" s="7"/>
      <c r="W298" s="7"/>
      <c r="X298" s="7"/>
      <c r="Y298" s="7"/>
      <c r="Z298" s="54"/>
      <c r="AA298" s="54"/>
      <c r="AB298" s="54"/>
      <c r="AC298" s="54"/>
      <c r="AD298" s="40">
        <v>43885</v>
      </c>
      <c r="AE298" s="105"/>
      <c r="AF298" s="106"/>
    </row>
    <row r="299" spans="1:32" s="107" customFormat="1" x14ac:dyDescent="0.2">
      <c r="A299" s="48"/>
      <c r="B299" s="48"/>
      <c r="C299" s="60"/>
      <c r="D299" s="60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60"/>
      <c r="T299" s="7"/>
      <c r="U299" s="7"/>
      <c r="V299" s="7"/>
      <c r="W299" s="7"/>
      <c r="X299" s="7"/>
      <c r="Y299" s="7"/>
      <c r="Z299" s="54"/>
      <c r="AA299" s="54"/>
      <c r="AB299" s="54"/>
      <c r="AC299" s="54"/>
      <c r="AD299" s="40">
        <v>43886</v>
      </c>
      <c r="AE299" s="105"/>
      <c r="AF299" s="106"/>
    </row>
    <row r="300" spans="1:32" s="107" customFormat="1" x14ac:dyDescent="0.2">
      <c r="A300" s="48"/>
      <c r="B300" s="48"/>
      <c r="C300" s="60"/>
      <c r="D300" s="60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60"/>
      <c r="T300" s="7"/>
      <c r="U300" s="7"/>
      <c r="V300" s="7"/>
      <c r="W300" s="7"/>
      <c r="X300" s="7"/>
      <c r="Y300" s="7"/>
      <c r="Z300" s="54"/>
      <c r="AA300" s="54"/>
      <c r="AB300" s="54"/>
      <c r="AC300" s="54"/>
      <c r="AD300" s="40">
        <v>43887</v>
      </c>
      <c r="AE300" s="105"/>
      <c r="AF300" s="106"/>
    </row>
    <row r="301" spans="1:32" s="107" customFormat="1" x14ac:dyDescent="0.2">
      <c r="A301" s="48"/>
      <c r="B301" s="48"/>
      <c r="C301" s="60"/>
      <c r="D301" s="60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60"/>
      <c r="T301" s="7"/>
      <c r="U301" s="7"/>
      <c r="V301" s="7"/>
      <c r="W301" s="7"/>
      <c r="X301" s="7"/>
      <c r="Y301" s="7"/>
      <c r="Z301" s="54"/>
      <c r="AA301" s="54"/>
      <c r="AB301" s="54"/>
      <c r="AC301" s="54"/>
      <c r="AD301" s="40">
        <v>43888</v>
      </c>
      <c r="AE301" s="105"/>
      <c r="AF301" s="106"/>
    </row>
    <row r="302" spans="1:32" s="107" customFormat="1" x14ac:dyDescent="0.2">
      <c r="A302" s="48"/>
      <c r="B302" s="48"/>
      <c r="C302" s="60"/>
      <c r="D302" s="60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60"/>
      <c r="T302" s="7"/>
      <c r="U302" s="7"/>
      <c r="V302" s="7"/>
      <c r="W302" s="7"/>
      <c r="X302" s="7"/>
      <c r="Y302" s="7"/>
      <c r="Z302" s="54"/>
      <c r="AA302" s="54"/>
      <c r="AB302" s="54"/>
      <c r="AC302" s="54"/>
      <c r="AD302" s="40">
        <v>43889</v>
      </c>
      <c r="AE302" s="105"/>
      <c r="AF302" s="106"/>
    </row>
    <row r="303" spans="1:32" s="107" customFormat="1" x14ac:dyDescent="0.2">
      <c r="A303" s="48"/>
      <c r="B303" s="48"/>
      <c r="C303" s="60"/>
      <c r="D303" s="60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60"/>
      <c r="T303" s="7"/>
      <c r="U303" s="7"/>
      <c r="V303" s="7"/>
      <c r="W303" s="7"/>
      <c r="X303" s="7"/>
      <c r="Y303" s="7"/>
      <c r="Z303" s="54"/>
      <c r="AA303" s="54"/>
      <c r="AB303" s="54"/>
      <c r="AC303" s="54"/>
      <c r="AD303" s="40">
        <v>43890</v>
      </c>
      <c r="AE303" s="105"/>
      <c r="AF303" s="106"/>
    </row>
    <row r="304" spans="1:32" s="107" customFormat="1" x14ac:dyDescent="0.2">
      <c r="A304" s="48"/>
      <c r="B304" s="48"/>
      <c r="C304" s="60"/>
      <c r="D304" s="60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60"/>
      <c r="T304" s="7"/>
      <c r="U304" s="7"/>
      <c r="V304" s="7"/>
      <c r="W304" s="7"/>
      <c r="X304" s="7"/>
      <c r="Y304" s="7"/>
      <c r="Z304" s="54"/>
      <c r="AA304" s="54"/>
      <c r="AB304" s="54"/>
      <c r="AC304" s="54"/>
      <c r="AD304" s="40">
        <v>43891</v>
      </c>
      <c r="AE304" s="105"/>
      <c r="AF304" s="106"/>
    </row>
    <row r="305" spans="1:32" s="107" customFormat="1" x14ac:dyDescent="0.2">
      <c r="A305" s="48"/>
      <c r="B305" s="48"/>
      <c r="C305" s="60"/>
      <c r="D305" s="60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60"/>
      <c r="T305" s="7"/>
      <c r="U305" s="7"/>
      <c r="V305" s="7"/>
      <c r="W305" s="7"/>
      <c r="X305" s="7"/>
      <c r="Y305" s="7"/>
      <c r="Z305" s="54"/>
      <c r="AA305" s="54"/>
      <c r="AB305" s="54"/>
      <c r="AC305" s="54"/>
      <c r="AD305" s="40">
        <v>43892</v>
      </c>
      <c r="AE305" s="105"/>
      <c r="AF305" s="106"/>
    </row>
    <row r="306" spans="1:32" s="107" customFormat="1" x14ac:dyDescent="0.2">
      <c r="A306" s="48"/>
      <c r="B306" s="48"/>
      <c r="C306" s="60"/>
      <c r="D306" s="60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60"/>
      <c r="T306" s="7"/>
      <c r="U306" s="7"/>
      <c r="V306" s="7"/>
      <c r="W306" s="7"/>
      <c r="X306" s="7"/>
      <c r="Y306" s="7"/>
      <c r="Z306" s="54"/>
      <c r="AA306" s="54"/>
      <c r="AB306" s="54"/>
      <c r="AC306" s="54"/>
      <c r="AD306" s="40">
        <v>43893</v>
      </c>
      <c r="AE306" s="105"/>
      <c r="AF306" s="106"/>
    </row>
    <row r="307" spans="1:32" s="107" customFormat="1" x14ac:dyDescent="0.2">
      <c r="A307" s="48"/>
      <c r="B307" s="48"/>
      <c r="C307" s="60"/>
      <c r="D307" s="60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60"/>
      <c r="T307" s="7"/>
      <c r="U307" s="7"/>
      <c r="V307" s="7"/>
      <c r="W307" s="7"/>
      <c r="X307" s="7"/>
      <c r="Y307" s="7"/>
      <c r="Z307" s="54"/>
      <c r="AA307" s="54"/>
      <c r="AB307" s="54"/>
      <c r="AC307" s="54"/>
      <c r="AD307" s="40">
        <v>43894</v>
      </c>
      <c r="AE307" s="105"/>
      <c r="AF307" s="106"/>
    </row>
    <row r="308" spans="1:32" s="107" customFormat="1" x14ac:dyDescent="0.2">
      <c r="A308" s="48"/>
      <c r="B308" s="48"/>
      <c r="C308" s="60"/>
      <c r="D308" s="60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60"/>
      <c r="T308" s="7"/>
      <c r="U308" s="7"/>
      <c r="V308" s="7"/>
      <c r="W308" s="7"/>
      <c r="X308" s="7"/>
      <c r="Y308" s="7"/>
      <c r="Z308" s="54"/>
      <c r="AA308" s="54"/>
      <c r="AB308" s="54"/>
      <c r="AC308" s="54"/>
      <c r="AD308" s="40">
        <v>43895</v>
      </c>
      <c r="AE308" s="105"/>
      <c r="AF308" s="106"/>
    </row>
    <row r="309" spans="1:32" s="107" customFormat="1" x14ac:dyDescent="0.2">
      <c r="A309" s="48"/>
      <c r="B309" s="48"/>
      <c r="C309" s="60"/>
      <c r="D309" s="60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60"/>
      <c r="T309" s="7"/>
      <c r="U309" s="7"/>
      <c r="V309" s="7"/>
      <c r="W309" s="7"/>
      <c r="X309" s="7"/>
      <c r="Y309" s="7"/>
      <c r="Z309" s="54"/>
      <c r="AA309" s="54"/>
      <c r="AB309" s="54"/>
      <c r="AC309" s="54"/>
      <c r="AD309" s="40">
        <v>43896</v>
      </c>
      <c r="AE309" s="105"/>
      <c r="AF309" s="106"/>
    </row>
    <row r="310" spans="1:32" s="107" customFormat="1" x14ac:dyDescent="0.2">
      <c r="A310" s="48"/>
      <c r="B310" s="48"/>
      <c r="C310" s="60"/>
      <c r="D310" s="60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60"/>
      <c r="T310" s="7"/>
      <c r="U310" s="7"/>
      <c r="V310" s="7"/>
      <c r="W310" s="7"/>
      <c r="X310" s="7"/>
      <c r="Y310" s="7"/>
      <c r="Z310" s="54"/>
      <c r="AA310" s="54"/>
      <c r="AB310" s="54"/>
      <c r="AC310" s="54"/>
      <c r="AD310" s="40">
        <v>43897</v>
      </c>
      <c r="AE310" s="105"/>
      <c r="AF310" s="106"/>
    </row>
    <row r="311" spans="1:32" s="107" customFormat="1" x14ac:dyDescent="0.2">
      <c r="A311" s="48"/>
      <c r="B311" s="48"/>
      <c r="C311" s="60"/>
      <c r="D311" s="60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60"/>
      <c r="T311" s="7"/>
      <c r="U311" s="7"/>
      <c r="V311" s="7"/>
      <c r="W311" s="7"/>
      <c r="X311" s="7"/>
      <c r="Y311" s="7"/>
      <c r="Z311" s="54"/>
      <c r="AA311" s="54"/>
      <c r="AB311" s="54"/>
      <c r="AC311" s="54"/>
      <c r="AD311" s="40">
        <v>43898</v>
      </c>
      <c r="AE311" s="105"/>
      <c r="AF311" s="106"/>
    </row>
    <row r="312" spans="1:32" s="107" customFormat="1" x14ac:dyDescent="0.2">
      <c r="A312" s="48"/>
      <c r="B312" s="48"/>
      <c r="C312" s="60"/>
      <c r="D312" s="60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60"/>
      <c r="T312" s="7"/>
      <c r="U312" s="7"/>
      <c r="V312" s="7"/>
      <c r="W312" s="7"/>
      <c r="X312" s="7"/>
      <c r="Y312" s="7"/>
      <c r="Z312" s="54"/>
      <c r="AA312" s="54"/>
      <c r="AB312" s="54"/>
      <c r="AC312" s="54"/>
      <c r="AD312" s="40">
        <v>43899</v>
      </c>
      <c r="AE312" s="105"/>
      <c r="AF312" s="106"/>
    </row>
    <row r="313" spans="1:32" s="107" customFormat="1" x14ac:dyDescent="0.2">
      <c r="A313" s="48"/>
      <c r="B313" s="48"/>
      <c r="C313" s="60"/>
      <c r="D313" s="60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60"/>
      <c r="T313" s="7"/>
      <c r="U313" s="7"/>
      <c r="V313" s="7"/>
      <c r="W313" s="7"/>
      <c r="X313" s="7"/>
      <c r="Y313" s="7"/>
      <c r="Z313" s="54"/>
      <c r="AA313" s="54"/>
      <c r="AB313" s="54"/>
      <c r="AC313" s="54"/>
      <c r="AD313" s="40">
        <v>43900</v>
      </c>
      <c r="AE313" s="105"/>
      <c r="AF313" s="106"/>
    </row>
    <row r="314" spans="1:32" s="107" customFormat="1" x14ac:dyDescent="0.2">
      <c r="A314" s="48"/>
      <c r="B314" s="48"/>
      <c r="C314" s="60"/>
      <c r="D314" s="60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60"/>
      <c r="T314" s="7"/>
      <c r="U314" s="7"/>
      <c r="V314" s="7"/>
      <c r="W314" s="7"/>
      <c r="X314" s="7"/>
      <c r="Y314" s="7"/>
      <c r="Z314" s="54"/>
      <c r="AA314" s="54"/>
      <c r="AB314" s="54"/>
      <c r="AC314" s="54"/>
      <c r="AD314" s="40">
        <v>43901</v>
      </c>
      <c r="AE314" s="105"/>
      <c r="AF314" s="106"/>
    </row>
    <row r="315" spans="1:32" s="107" customFormat="1" x14ac:dyDescent="0.2">
      <c r="A315" s="48"/>
      <c r="B315" s="48"/>
      <c r="C315" s="60"/>
      <c r="D315" s="60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60"/>
      <c r="T315" s="7"/>
      <c r="U315" s="7"/>
      <c r="V315" s="7"/>
      <c r="W315" s="7"/>
      <c r="X315" s="7"/>
      <c r="Y315" s="7"/>
      <c r="Z315" s="54"/>
      <c r="AA315" s="54"/>
      <c r="AB315" s="54"/>
      <c r="AC315" s="54"/>
      <c r="AD315" s="40">
        <v>43902</v>
      </c>
      <c r="AE315" s="105"/>
      <c r="AF315" s="106"/>
    </row>
    <row r="316" spans="1:32" s="107" customFormat="1" x14ac:dyDescent="0.2">
      <c r="A316" s="48"/>
      <c r="B316" s="48"/>
      <c r="C316" s="60"/>
      <c r="D316" s="60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60"/>
      <c r="T316" s="7"/>
      <c r="U316" s="7"/>
      <c r="V316" s="7"/>
      <c r="W316" s="7"/>
      <c r="X316" s="7"/>
      <c r="Y316" s="7"/>
      <c r="Z316" s="54"/>
      <c r="AA316" s="54"/>
      <c r="AB316" s="54"/>
      <c r="AC316" s="54"/>
      <c r="AD316" s="40">
        <v>43903</v>
      </c>
      <c r="AE316" s="105"/>
      <c r="AF316" s="106"/>
    </row>
    <row r="317" spans="1:32" s="107" customFormat="1" x14ac:dyDescent="0.2">
      <c r="A317" s="48"/>
      <c r="B317" s="48"/>
      <c r="C317" s="60"/>
      <c r="D317" s="60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60"/>
      <c r="T317" s="7"/>
      <c r="U317" s="7"/>
      <c r="V317" s="7"/>
      <c r="W317" s="7"/>
      <c r="X317" s="7"/>
      <c r="Y317" s="7"/>
      <c r="Z317" s="54"/>
      <c r="AA317" s="54"/>
      <c r="AB317" s="54"/>
      <c r="AC317" s="54"/>
      <c r="AD317" s="40">
        <v>43904</v>
      </c>
      <c r="AE317" s="105"/>
      <c r="AF317" s="106"/>
    </row>
    <row r="318" spans="1:32" s="107" customFormat="1" x14ac:dyDescent="0.2">
      <c r="A318" s="48"/>
      <c r="B318" s="48"/>
      <c r="C318" s="60"/>
      <c r="D318" s="60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60"/>
      <c r="T318" s="7"/>
      <c r="U318" s="7"/>
      <c r="V318" s="7"/>
      <c r="W318" s="7"/>
      <c r="X318" s="7"/>
      <c r="Y318" s="7"/>
      <c r="Z318" s="54"/>
      <c r="AA318" s="54"/>
      <c r="AB318" s="54"/>
      <c r="AC318" s="54"/>
      <c r="AD318" s="40">
        <v>43905</v>
      </c>
      <c r="AE318" s="105"/>
      <c r="AF318" s="106"/>
    </row>
    <row r="319" spans="1:32" s="107" customFormat="1" x14ac:dyDescent="0.2">
      <c r="A319" s="48"/>
      <c r="B319" s="48"/>
      <c r="C319" s="60"/>
      <c r="D319" s="60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60"/>
      <c r="T319" s="7"/>
      <c r="U319" s="7"/>
      <c r="V319" s="7"/>
      <c r="W319" s="7"/>
      <c r="X319" s="7"/>
      <c r="Y319" s="7"/>
      <c r="Z319" s="54"/>
      <c r="AA319" s="54"/>
      <c r="AB319" s="54"/>
      <c r="AC319" s="54"/>
      <c r="AD319" s="40">
        <v>43906</v>
      </c>
      <c r="AE319" s="105"/>
      <c r="AF319" s="106"/>
    </row>
    <row r="320" spans="1:32" s="107" customFormat="1" x14ac:dyDescent="0.2">
      <c r="A320" s="48"/>
      <c r="B320" s="48"/>
      <c r="C320" s="60"/>
      <c r="D320" s="60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60"/>
      <c r="T320" s="7"/>
      <c r="U320" s="7"/>
      <c r="V320" s="7"/>
      <c r="W320" s="7"/>
      <c r="X320" s="7"/>
      <c r="Y320" s="7"/>
      <c r="Z320" s="54"/>
      <c r="AA320" s="54"/>
      <c r="AB320" s="54"/>
      <c r="AC320" s="54"/>
      <c r="AD320" s="40">
        <v>43907</v>
      </c>
      <c r="AE320" s="105"/>
      <c r="AF320" s="106"/>
    </row>
    <row r="321" spans="1:32" s="107" customFormat="1" x14ac:dyDescent="0.2">
      <c r="A321" s="48"/>
      <c r="B321" s="48"/>
      <c r="C321" s="60"/>
      <c r="D321" s="60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60"/>
      <c r="T321" s="7"/>
      <c r="U321" s="7"/>
      <c r="V321" s="7"/>
      <c r="W321" s="7"/>
      <c r="X321" s="7"/>
      <c r="Y321" s="7"/>
      <c r="Z321" s="54"/>
      <c r="AA321" s="54"/>
      <c r="AB321" s="54"/>
      <c r="AC321" s="54"/>
      <c r="AD321" s="40">
        <v>43908</v>
      </c>
      <c r="AE321" s="105"/>
      <c r="AF321" s="106"/>
    </row>
    <row r="322" spans="1:32" s="107" customFormat="1" x14ac:dyDescent="0.2">
      <c r="A322" s="48"/>
      <c r="B322" s="48"/>
      <c r="C322" s="60"/>
      <c r="D322" s="60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60"/>
      <c r="T322" s="7"/>
      <c r="U322" s="7"/>
      <c r="V322" s="7"/>
      <c r="W322" s="7"/>
      <c r="X322" s="7"/>
      <c r="Y322" s="7"/>
      <c r="Z322" s="54"/>
      <c r="AA322" s="54"/>
      <c r="AB322" s="54"/>
      <c r="AC322" s="54"/>
      <c r="AD322" s="40">
        <v>43909</v>
      </c>
      <c r="AE322" s="105"/>
      <c r="AF322" s="106"/>
    </row>
    <row r="323" spans="1:32" s="107" customFormat="1" x14ac:dyDescent="0.2">
      <c r="A323" s="48"/>
      <c r="B323" s="48"/>
      <c r="C323" s="60"/>
      <c r="D323" s="60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60"/>
      <c r="T323" s="7"/>
      <c r="U323" s="7"/>
      <c r="V323" s="7"/>
      <c r="W323" s="7"/>
      <c r="X323" s="7"/>
      <c r="Y323" s="7"/>
      <c r="Z323" s="54"/>
      <c r="AA323" s="54"/>
      <c r="AB323" s="54"/>
      <c r="AC323" s="54"/>
      <c r="AD323" s="40">
        <v>43910</v>
      </c>
      <c r="AE323" s="105"/>
      <c r="AF323" s="106"/>
    </row>
    <row r="324" spans="1:32" s="107" customFormat="1" x14ac:dyDescent="0.2">
      <c r="A324" s="48"/>
      <c r="B324" s="48"/>
      <c r="C324" s="60"/>
      <c r="D324" s="60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60"/>
      <c r="T324" s="7"/>
      <c r="U324" s="7"/>
      <c r="V324" s="7"/>
      <c r="W324" s="7"/>
      <c r="X324" s="7"/>
      <c r="Y324" s="7"/>
      <c r="Z324" s="54"/>
      <c r="AA324" s="54"/>
      <c r="AB324" s="54"/>
      <c r="AC324" s="54"/>
      <c r="AD324" s="40">
        <v>43911</v>
      </c>
      <c r="AE324" s="105"/>
      <c r="AF324" s="106"/>
    </row>
    <row r="325" spans="1:32" s="107" customFormat="1" x14ac:dyDescent="0.2">
      <c r="A325" s="48"/>
      <c r="B325" s="48"/>
      <c r="C325" s="60"/>
      <c r="D325" s="60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60"/>
      <c r="T325" s="7"/>
      <c r="U325" s="7"/>
      <c r="V325" s="7"/>
      <c r="W325" s="7"/>
      <c r="X325" s="7"/>
      <c r="Y325" s="7"/>
      <c r="Z325" s="54"/>
      <c r="AA325" s="54"/>
      <c r="AB325" s="54"/>
      <c r="AC325" s="54"/>
      <c r="AD325" s="40">
        <v>43912</v>
      </c>
      <c r="AE325" s="105"/>
      <c r="AF325" s="106"/>
    </row>
    <row r="326" spans="1:32" s="107" customFormat="1" x14ac:dyDescent="0.2">
      <c r="A326" s="48"/>
      <c r="B326" s="48"/>
      <c r="C326" s="60"/>
      <c r="D326" s="60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60"/>
      <c r="T326" s="7"/>
      <c r="U326" s="7"/>
      <c r="V326" s="7"/>
      <c r="W326" s="7"/>
      <c r="X326" s="7"/>
      <c r="Y326" s="7"/>
      <c r="Z326" s="54"/>
      <c r="AA326" s="54"/>
      <c r="AB326" s="54"/>
      <c r="AC326" s="54"/>
      <c r="AD326" s="40">
        <v>43913</v>
      </c>
      <c r="AE326" s="105"/>
      <c r="AF326" s="106"/>
    </row>
    <row r="327" spans="1:32" s="107" customFormat="1" x14ac:dyDescent="0.2">
      <c r="A327" s="48"/>
      <c r="B327" s="48"/>
      <c r="C327" s="60"/>
      <c r="D327" s="60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60"/>
      <c r="T327" s="7"/>
      <c r="U327" s="7"/>
      <c r="V327" s="7"/>
      <c r="W327" s="7"/>
      <c r="X327" s="7"/>
      <c r="Y327" s="7"/>
      <c r="Z327" s="54"/>
      <c r="AA327" s="54"/>
      <c r="AB327" s="54"/>
      <c r="AC327" s="54"/>
      <c r="AD327" s="40">
        <v>43914</v>
      </c>
      <c r="AE327" s="105"/>
      <c r="AF327" s="106"/>
    </row>
    <row r="328" spans="1:32" s="107" customFormat="1" x14ac:dyDescent="0.2">
      <c r="A328" s="48"/>
      <c r="B328" s="48"/>
      <c r="C328" s="60"/>
      <c r="D328" s="60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60"/>
      <c r="T328" s="7"/>
      <c r="U328" s="7"/>
      <c r="V328" s="7"/>
      <c r="W328" s="7"/>
      <c r="X328" s="7"/>
      <c r="Y328" s="7"/>
      <c r="Z328" s="54"/>
      <c r="AA328" s="54"/>
      <c r="AB328" s="54"/>
      <c r="AC328" s="54"/>
      <c r="AD328" s="40">
        <v>43915</v>
      </c>
      <c r="AE328" s="105"/>
      <c r="AF328" s="106"/>
    </row>
    <row r="329" spans="1:32" s="107" customFormat="1" x14ac:dyDescent="0.2">
      <c r="A329" s="48"/>
      <c r="B329" s="48"/>
      <c r="C329" s="60"/>
      <c r="D329" s="60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60"/>
      <c r="T329" s="7"/>
      <c r="U329" s="7"/>
      <c r="V329" s="7"/>
      <c r="W329" s="7"/>
      <c r="X329" s="7"/>
      <c r="Y329" s="7"/>
      <c r="Z329" s="54"/>
      <c r="AA329" s="54"/>
      <c r="AB329" s="54"/>
      <c r="AC329" s="54"/>
      <c r="AD329" s="40">
        <v>43916</v>
      </c>
      <c r="AE329" s="105"/>
      <c r="AF329" s="106"/>
    </row>
    <row r="330" spans="1:32" s="107" customFormat="1" x14ac:dyDescent="0.2">
      <c r="A330" s="48"/>
      <c r="B330" s="48"/>
      <c r="C330" s="60"/>
      <c r="D330" s="60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60"/>
      <c r="T330" s="7"/>
      <c r="U330" s="7"/>
      <c r="V330" s="7"/>
      <c r="W330" s="7"/>
      <c r="X330" s="7"/>
      <c r="Y330" s="7"/>
      <c r="Z330" s="54"/>
      <c r="AA330" s="54"/>
      <c r="AB330" s="54"/>
      <c r="AC330" s="54"/>
      <c r="AD330" s="40">
        <v>43917</v>
      </c>
      <c r="AE330" s="105"/>
      <c r="AF330" s="106"/>
    </row>
    <row r="331" spans="1:32" s="107" customFormat="1" x14ac:dyDescent="0.2">
      <c r="A331" s="48"/>
      <c r="B331" s="48"/>
      <c r="C331" s="60"/>
      <c r="D331" s="60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60"/>
      <c r="T331" s="7"/>
      <c r="U331" s="7"/>
      <c r="V331" s="7"/>
      <c r="W331" s="7"/>
      <c r="X331" s="7"/>
      <c r="Y331" s="7"/>
      <c r="Z331" s="54"/>
      <c r="AA331" s="54"/>
      <c r="AB331" s="54"/>
      <c r="AC331" s="54"/>
      <c r="AD331" s="40">
        <v>43918</v>
      </c>
      <c r="AE331" s="105"/>
      <c r="AF331" s="106"/>
    </row>
    <row r="332" spans="1:32" x14ac:dyDescent="0.2">
      <c r="Z332" s="54"/>
      <c r="AA332" s="54"/>
      <c r="AB332" s="54"/>
      <c r="AC332" s="54"/>
      <c r="AD332" s="40">
        <v>43919</v>
      </c>
    </row>
    <row r="333" spans="1:32" s="107" customFormat="1" x14ac:dyDescent="0.2">
      <c r="A333" s="48"/>
      <c r="B333" s="48"/>
      <c r="C333" s="60"/>
      <c r="D333" s="60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60"/>
      <c r="T333" s="7"/>
      <c r="U333" s="7"/>
      <c r="V333" s="7"/>
      <c r="W333" s="7"/>
      <c r="X333" s="7"/>
      <c r="Y333" s="7"/>
      <c r="Z333" s="54"/>
      <c r="AA333" s="54"/>
      <c r="AB333" s="54"/>
      <c r="AC333" s="54"/>
      <c r="AD333" s="40">
        <v>43920</v>
      </c>
      <c r="AE333" s="105"/>
      <c r="AF333" s="106"/>
    </row>
    <row r="334" spans="1:32" s="107" customFormat="1" x14ac:dyDescent="0.2">
      <c r="A334" s="48"/>
      <c r="B334" s="48"/>
      <c r="C334" s="60"/>
      <c r="D334" s="60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60"/>
      <c r="T334" s="7"/>
      <c r="U334" s="7"/>
      <c r="V334" s="7"/>
      <c r="W334" s="7"/>
      <c r="X334" s="7"/>
      <c r="Y334" s="7"/>
      <c r="Z334" s="54"/>
      <c r="AA334" s="54"/>
      <c r="AB334" s="54"/>
      <c r="AC334" s="54"/>
      <c r="AD334" s="40">
        <v>43921</v>
      </c>
      <c r="AE334" s="105"/>
      <c r="AF334" s="106"/>
    </row>
    <row r="335" spans="1:32" s="107" customFormat="1" x14ac:dyDescent="0.2">
      <c r="A335" s="48"/>
      <c r="B335" s="48"/>
      <c r="C335" s="60"/>
      <c r="D335" s="60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60"/>
      <c r="T335" s="7"/>
      <c r="U335" s="7"/>
      <c r="V335" s="7"/>
      <c r="W335" s="7"/>
      <c r="X335" s="7"/>
      <c r="Y335" s="7"/>
      <c r="Z335" s="54"/>
      <c r="AA335" s="54"/>
      <c r="AB335" s="54"/>
      <c r="AC335" s="54"/>
      <c r="AD335" s="40">
        <v>43922</v>
      </c>
      <c r="AE335" s="105"/>
      <c r="AF335" s="106"/>
    </row>
    <row r="336" spans="1:32" s="107" customFormat="1" x14ac:dyDescent="0.2">
      <c r="A336" s="48"/>
      <c r="B336" s="48"/>
      <c r="C336" s="60"/>
      <c r="D336" s="60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60"/>
      <c r="T336" s="7"/>
      <c r="U336" s="7"/>
      <c r="V336" s="7"/>
      <c r="W336" s="7"/>
      <c r="X336" s="7"/>
      <c r="Y336" s="7"/>
      <c r="Z336" s="54"/>
      <c r="AA336" s="54"/>
      <c r="AB336" s="54"/>
      <c r="AC336" s="54"/>
      <c r="AD336" s="40">
        <v>43923</v>
      </c>
      <c r="AE336" s="105"/>
      <c r="AF336" s="106"/>
    </row>
    <row r="337" spans="1:32" s="107" customFormat="1" x14ac:dyDescent="0.2">
      <c r="A337" s="48"/>
      <c r="B337" s="48"/>
      <c r="C337" s="60"/>
      <c r="D337" s="60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60"/>
      <c r="T337" s="7"/>
      <c r="U337" s="7"/>
      <c r="V337" s="7"/>
      <c r="W337" s="7"/>
      <c r="X337" s="7"/>
      <c r="Y337" s="7"/>
      <c r="Z337" s="54"/>
      <c r="AA337" s="54"/>
      <c r="AB337" s="54"/>
      <c r="AC337" s="54"/>
      <c r="AD337" s="40">
        <v>43924</v>
      </c>
      <c r="AE337" s="105"/>
      <c r="AF337" s="106"/>
    </row>
    <row r="338" spans="1:32" s="107" customFormat="1" x14ac:dyDescent="0.2">
      <c r="A338" s="48"/>
      <c r="B338" s="48"/>
      <c r="C338" s="60"/>
      <c r="D338" s="60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60"/>
      <c r="T338" s="7"/>
      <c r="U338" s="7"/>
      <c r="V338" s="7"/>
      <c r="W338" s="7"/>
      <c r="X338" s="7"/>
      <c r="Y338" s="7"/>
      <c r="Z338" s="54"/>
      <c r="AA338" s="54"/>
      <c r="AB338" s="54"/>
      <c r="AC338" s="54"/>
      <c r="AD338" s="40">
        <v>43925</v>
      </c>
      <c r="AE338" s="105"/>
      <c r="AF338" s="106"/>
    </row>
    <row r="339" spans="1:32" s="107" customFormat="1" x14ac:dyDescent="0.2">
      <c r="A339" s="48"/>
      <c r="B339" s="48"/>
      <c r="C339" s="60"/>
      <c r="D339" s="60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60"/>
      <c r="T339" s="7"/>
      <c r="U339" s="7"/>
      <c r="V339" s="7"/>
      <c r="W339" s="7"/>
      <c r="X339" s="7"/>
      <c r="Y339" s="7"/>
      <c r="Z339" s="54"/>
      <c r="AA339" s="54"/>
      <c r="AB339" s="54"/>
      <c r="AC339" s="54"/>
      <c r="AD339" s="40">
        <v>43926</v>
      </c>
      <c r="AE339" s="105"/>
      <c r="AF339" s="106"/>
    </row>
    <row r="340" spans="1:32" s="107" customFormat="1" x14ac:dyDescent="0.2">
      <c r="A340" s="48"/>
      <c r="B340" s="48"/>
      <c r="C340" s="60"/>
      <c r="D340" s="60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60"/>
      <c r="T340" s="7"/>
      <c r="U340" s="7"/>
      <c r="V340" s="7"/>
      <c r="W340" s="7"/>
      <c r="X340" s="7"/>
      <c r="Y340" s="7"/>
      <c r="Z340" s="54"/>
      <c r="AA340" s="54"/>
      <c r="AB340" s="54"/>
      <c r="AC340" s="54"/>
      <c r="AD340" s="40">
        <v>43927</v>
      </c>
      <c r="AE340" s="105"/>
      <c r="AF340" s="106"/>
    </row>
    <row r="341" spans="1:32" s="107" customFormat="1" x14ac:dyDescent="0.2">
      <c r="A341" s="48"/>
      <c r="B341" s="48"/>
      <c r="C341" s="60"/>
      <c r="D341" s="60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60"/>
      <c r="T341" s="7"/>
      <c r="U341" s="7"/>
      <c r="V341" s="7"/>
      <c r="W341" s="7"/>
      <c r="X341" s="7"/>
      <c r="Y341" s="7"/>
      <c r="Z341" s="54"/>
      <c r="AA341" s="54"/>
      <c r="AB341" s="54"/>
      <c r="AC341" s="54"/>
      <c r="AD341" s="40">
        <v>43928</v>
      </c>
      <c r="AE341" s="105"/>
      <c r="AF341" s="106"/>
    </row>
    <row r="342" spans="1:32" s="107" customFormat="1" x14ac:dyDescent="0.2">
      <c r="A342" s="48"/>
      <c r="B342" s="48"/>
      <c r="C342" s="60"/>
      <c r="D342" s="60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60"/>
      <c r="T342" s="7"/>
      <c r="U342" s="7"/>
      <c r="V342" s="7"/>
      <c r="W342" s="7"/>
      <c r="X342" s="7"/>
      <c r="Y342" s="7"/>
      <c r="Z342" s="54"/>
      <c r="AA342" s="54"/>
      <c r="AB342" s="54"/>
      <c r="AC342" s="54"/>
      <c r="AD342" s="40">
        <v>43929</v>
      </c>
      <c r="AE342" s="105"/>
      <c r="AF342" s="106"/>
    </row>
    <row r="343" spans="1:32" s="107" customFormat="1" x14ac:dyDescent="0.2">
      <c r="A343" s="48"/>
      <c r="B343" s="48"/>
      <c r="C343" s="60"/>
      <c r="D343" s="60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60"/>
      <c r="T343" s="7"/>
      <c r="U343" s="7"/>
      <c r="V343" s="7"/>
      <c r="W343" s="7"/>
      <c r="X343" s="7"/>
      <c r="Y343" s="7"/>
      <c r="Z343" s="54"/>
      <c r="AA343" s="54"/>
      <c r="AB343" s="54"/>
      <c r="AC343" s="54"/>
      <c r="AD343" s="40">
        <v>43930</v>
      </c>
      <c r="AE343" s="105"/>
      <c r="AF343" s="106"/>
    </row>
    <row r="344" spans="1:32" s="107" customFormat="1" x14ac:dyDescent="0.2">
      <c r="A344" s="48"/>
      <c r="B344" s="48"/>
      <c r="C344" s="60"/>
      <c r="D344" s="60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60"/>
      <c r="T344" s="7"/>
      <c r="U344" s="7"/>
      <c r="V344" s="7"/>
      <c r="W344" s="7"/>
      <c r="X344" s="7"/>
      <c r="Y344" s="7"/>
      <c r="Z344" s="54"/>
      <c r="AA344" s="54"/>
      <c r="AB344" s="54"/>
      <c r="AC344" s="54"/>
      <c r="AD344" s="40">
        <v>43931</v>
      </c>
      <c r="AE344" s="105"/>
      <c r="AF344" s="106"/>
    </row>
    <row r="345" spans="1:32" s="107" customFormat="1" x14ac:dyDescent="0.2">
      <c r="A345" s="48"/>
      <c r="B345" s="48"/>
      <c r="C345" s="60"/>
      <c r="D345" s="60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60"/>
      <c r="T345" s="7"/>
      <c r="U345" s="7"/>
      <c r="V345" s="7"/>
      <c r="W345" s="7"/>
      <c r="X345" s="7"/>
      <c r="Y345" s="7"/>
      <c r="Z345" s="54"/>
      <c r="AA345" s="54"/>
      <c r="AB345" s="54"/>
      <c r="AC345" s="54"/>
      <c r="AD345" s="40">
        <v>43932</v>
      </c>
      <c r="AE345" s="105"/>
      <c r="AF345" s="106"/>
    </row>
    <row r="346" spans="1:32" s="107" customFormat="1" x14ac:dyDescent="0.2">
      <c r="A346" s="48"/>
      <c r="B346" s="48"/>
      <c r="C346" s="60"/>
      <c r="D346" s="60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60"/>
      <c r="T346" s="7"/>
      <c r="U346" s="7"/>
      <c r="V346" s="7"/>
      <c r="W346" s="7"/>
      <c r="X346" s="7"/>
      <c r="Y346" s="7"/>
      <c r="Z346" s="54"/>
      <c r="AA346" s="54"/>
      <c r="AB346" s="54"/>
      <c r="AC346" s="54"/>
      <c r="AD346" s="40">
        <v>43933</v>
      </c>
      <c r="AE346" s="105"/>
      <c r="AF346" s="106"/>
    </row>
    <row r="347" spans="1:32" s="107" customFormat="1" x14ac:dyDescent="0.2">
      <c r="A347" s="48"/>
      <c r="B347" s="48"/>
      <c r="C347" s="60"/>
      <c r="D347" s="60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60"/>
      <c r="T347" s="7"/>
      <c r="U347" s="7"/>
      <c r="V347" s="7"/>
      <c r="W347" s="7"/>
      <c r="X347" s="7"/>
      <c r="Y347" s="7"/>
      <c r="Z347" s="54"/>
      <c r="AA347" s="54"/>
      <c r="AB347" s="54"/>
      <c r="AC347" s="54"/>
      <c r="AD347" s="40">
        <v>43934</v>
      </c>
      <c r="AE347" s="105"/>
      <c r="AF347" s="106"/>
    </row>
    <row r="348" spans="1:32" s="107" customFormat="1" x14ac:dyDescent="0.2">
      <c r="A348" s="48"/>
      <c r="B348" s="48"/>
      <c r="C348" s="60"/>
      <c r="D348" s="60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60"/>
      <c r="T348" s="7"/>
      <c r="U348" s="7"/>
      <c r="V348" s="7"/>
      <c r="W348" s="7"/>
      <c r="X348" s="7"/>
      <c r="Y348" s="7"/>
      <c r="Z348" s="54"/>
      <c r="AA348" s="54"/>
      <c r="AB348" s="54"/>
      <c r="AC348" s="54"/>
      <c r="AD348" s="40">
        <v>43935</v>
      </c>
      <c r="AE348" s="105"/>
      <c r="AF348" s="106"/>
    </row>
    <row r="349" spans="1:32" s="107" customFormat="1" x14ac:dyDescent="0.2">
      <c r="A349" s="48"/>
      <c r="B349" s="48"/>
      <c r="C349" s="60"/>
      <c r="D349" s="60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60"/>
      <c r="T349" s="7"/>
      <c r="U349" s="7"/>
      <c r="V349" s="7"/>
      <c r="W349" s="7"/>
      <c r="X349" s="7"/>
      <c r="Y349" s="7"/>
      <c r="Z349" s="54"/>
      <c r="AA349" s="54"/>
      <c r="AB349" s="54"/>
      <c r="AC349" s="54"/>
      <c r="AD349" s="40">
        <v>43936</v>
      </c>
      <c r="AE349" s="105"/>
      <c r="AF349" s="106"/>
    </row>
    <row r="350" spans="1:32" s="107" customFormat="1" x14ac:dyDescent="0.2">
      <c r="A350" s="48"/>
      <c r="B350" s="48"/>
      <c r="C350" s="60"/>
      <c r="D350" s="60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60"/>
      <c r="T350" s="7"/>
      <c r="U350" s="7"/>
      <c r="V350" s="7"/>
      <c r="W350" s="7"/>
      <c r="X350" s="7"/>
      <c r="Y350" s="7"/>
      <c r="Z350" s="54"/>
      <c r="AA350" s="54"/>
      <c r="AB350" s="54"/>
      <c r="AC350" s="54"/>
      <c r="AD350" s="40">
        <v>43937</v>
      </c>
      <c r="AE350" s="105"/>
      <c r="AF350" s="106"/>
    </row>
    <row r="351" spans="1:32" s="107" customFormat="1" x14ac:dyDescent="0.2">
      <c r="A351" s="48"/>
      <c r="B351" s="48"/>
      <c r="C351" s="60"/>
      <c r="D351" s="60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60"/>
      <c r="T351" s="7"/>
      <c r="U351" s="7"/>
      <c r="V351" s="7"/>
      <c r="W351" s="7"/>
      <c r="X351" s="7"/>
      <c r="Y351" s="7"/>
      <c r="Z351" s="54"/>
      <c r="AA351" s="54"/>
      <c r="AB351" s="54"/>
      <c r="AC351" s="54"/>
      <c r="AD351" s="40">
        <v>43938</v>
      </c>
      <c r="AE351" s="105"/>
      <c r="AF351" s="106"/>
    </row>
    <row r="352" spans="1:32" s="107" customFormat="1" x14ac:dyDescent="0.2">
      <c r="A352" s="48"/>
      <c r="B352" s="48"/>
      <c r="C352" s="60"/>
      <c r="D352" s="60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60"/>
      <c r="T352" s="7"/>
      <c r="U352" s="7"/>
      <c r="V352" s="7"/>
      <c r="W352" s="7"/>
      <c r="X352" s="7"/>
      <c r="Y352" s="7"/>
      <c r="Z352" s="54"/>
      <c r="AA352" s="54"/>
      <c r="AB352" s="54"/>
      <c r="AC352" s="54"/>
      <c r="AD352" s="40">
        <v>43939</v>
      </c>
      <c r="AE352" s="105"/>
      <c r="AF352" s="106"/>
    </row>
    <row r="353" spans="1:32" s="107" customFormat="1" x14ac:dyDescent="0.2">
      <c r="A353" s="48"/>
      <c r="B353" s="48"/>
      <c r="C353" s="60"/>
      <c r="D353" s="60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60"/>
      <c r="T353" s="7"/>
      <c r="U353" s="7"/>
      <c r="V353" s="7"/>
      <c r="W353" s="7"/>
      <c r="X353" s="7"/>
      <c r="Y353" s="7"/>
      <c r="Z353" s="54"/>
      <c r="AA353" s="54"/>
      <c r="AB353" s="54"/>
      <c r="AC353" s="54"/>
      <c r="AD353" s="40">
        <v>43940</v>
      </c>
      <c r="AE353" s="105"/>
      <c r="AF353" s="106"/>
    </row>
    <row r="354" spans="1:32" s="107" customFormat="1" x14ac:dyDescent="0.2">
      <c r="A354" s="48"/>
      <c r="B354" s="48"/>
      <c r="C354" s="60"/>
      <c r="D354" s="60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60"/>
      <c r="T354" s="7"/>
      <c r="U354" s="7"/>
      <c r="V354" s="7"/>
      <c r="W354" s="7"/>
      <c r="X354" s="7"/>
      <c r="Y354" s="7"/>
      <c r="Z354" s="54"/>
      <c r="AA354" s="54"/>
      <c r="AB354" s="54"/>
      <c r="AC354" s="54"/>
      <c r="AD354" s="40">
        <v>43941</v>
      </c>
      <c r="AE354" s="105"/>
      <c r="AF354" s="106"/>
    </row>
    <row r="355" spans="1:32" s="107" customFormat="1" x14ac:dyDescent="0.2">
      <c r="A355" s="48"/>
      <c r="B355" s="48"/>
      <c r="C355" s="60"/>
      <c r="D355" s="60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60"/>
      <c r="T355" s="7"/>
      <c r="U355" s="7"/>
      <c r="V355" s="7"/>
      <c r="W355" s="7"/>
      <c r="X355" s="7"/>
      <c r="Y355" s="7"/>
      <c r="Z355" s="54"/>
      <c r="AA355" s="54"/>
      <c r="AB355" s="54"/>
      <c r="AC355" s="54"/>
      <c r="AD355" s="40">
        <v>43942</v>
      </c>
      <c r="AE355" s="105"/>
      <c r="AF355" s="106"/>
    </row>
    <row r="356" spans="1:32" s="107" customFormat="1" x14ac:dyDescent="0.2">
      <c r="A356" s="48"/>
      <c r="B356" s="48"/>
      <c r="C356" s="60"/>
      <c r="D356" s="60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60"/>
      <c r="T356" s="7"/>
      <c r="U356" s="7"/>
      <c r="V356" s="7"/>
      <c r="W356" s="7"/>
      <c r="X356" s="7"/>
      <c r="Y356" s="7"/>
      <c r="Z356" s="54"/>
      <c r="AA356" s="54"/>
      <c r="AB356" s="54"/>
      <c r="AC356" s="54"/>
      <c r="AD356" s="40">
        <v>43943</v>
      </c>
      <c r="AE356" s="105"/>
      <c r="AF356" s="106"/>
    </row>
    <row r="357" spans="1:32" s="107" customFormat="1" x14ac:dyDescent="0.2">
      <c r="A357" s="48"/>
      <c r="B357" s="48"/>
      <c r="C357" s="60"/>
      <c r="D357" s="60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60"/>
      <c r="T357" s="7"/>
      <c r="U357" s="7"/>
      <c r="V357" s="7"/>
      <c r="W357" s="7"/>
      <c r="X357" s="7"/>
      <c r="Y357" s="7"/>
      <c r="Z357" s="54"/>
      <c r="AA357" s="54"/>
      <c r="AB357" s="54"/>
      <c r="AC357" s="54"/>
      <c r="AD357" s="40">
        <v>43944</v>
      </c>
      <c r="AE357" s="105"/>
      <c r="AF357" s="106"/>
    </row>
    <row r="358" spans="1:32" s="107" customFormat="1" x14ac:dyDescent="0.2">
      <c r="A358" s="48"/>
      <c r="B358" s="48"/>
      <c r="C358" s="60"/>
      <c r="D358" s="60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60"/>
      <c r="T358" s="7"/>
      <c r="U358" s="7"/>
      <c r="V358" s="7"/>
      <c r="W358" s="7"/>
      <c r="X358" s="7"/>
      <c r="Y358" s="7"/>
      <c r="Z358" s="54"/>
      <c r="AA358" s="54"/>
      <c r="AB358" s="54"/>
      <c r="AC358" s="54"/>
      <c r="AD358" s="40">
        <v>43945</v>
      </c>
      <c r="AE358" s="105"/>
      <c r="AF358" s="106"/>
    </row>
    <row r="359" spans="1:32" s="107" customFormat="1" x14ac:dyDescent="0.2">
      <c r="A359" s="48"/>
      <c r="B359" s="48"/>
      <c r="C359" s="60"/>
      <c r="D359" s="60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60"/>
      <c r="T359" s="7"/>
      <c r="U359" s="7"/>
      <c r="V359" s="7"/>
      <c r="W359" s="7"/>
      <c r="X359" s="7"/>
      <c r="Y359" s="7"/>
      <c r="Z359" s="54"/>
      <c r="AA359" s="54"/>
      <c r="AB359" s="54"/>
      <c r="AC359" s="54"/>
      <c r="AD359" s="40">
        <v>43946</v>
      </c>
      <c r="AE359" s="105"/>
      <c r="AF359" s="106"/>
    </row>
    <row r="360" spans="1:32" s="107" customFormat="1" x14ac:dyDescent="0.2">
      <c r="A360" s="48"/>
      <c r="B360" s="48"/>
      <c r="C360" s="60"/>
      <c r="D360" s="60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60"/>
      <c r="T360" s="7"/>
      <c r="U360" s="7"/>
      <c r="V360" s="7"/>
      <c r="W360" s="7"/>
      <c r="X360" s="7"/>
      <c r="Y360" s="7"/>
      <c r="Z360" s="54"/>
      <c r="AA360" s="54"/>
      <c r="AB360" s="54"/>
      <c r="AC360" s="54"/>
      <c r="AD360" s="40">
        <v>43947</v>
      </c>
      <c r="AE360" s="105"/>
      <c r="AF360" s="106"/>
    </row>
    <row r="361" spans="1:32" s="107" customFormat="1" x14ac:dyDescent="0.2">
      <c r="A361" s="48"/>
      <c r="B361" s="48"/>
      <c r="C361" s="60"/>
      <c r="D361" s="60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60"/>
      <c r="T361" s="7"/>
      <c r="U361" s="7"/>
      <c r="V361" s="7"/>
      <c r="W361" s="7"/>
      <c r="X361" s="7"/>
      <c r="Y361" s="7"/>
      <c r="Z361" s="54"/>
      <c r="AA361" s="54"/>
      <c r="AB361" s="54"/>
      <c r="AC361" s="54"/>
      <c r="AD361" s="40">
        <v>43948</v>
      </c>
      <c r="AE361" s="105"/>
      <c r="AF361" s="106"/>
    </row>
    <row r="362" spans="1:32" s="107" customFormat="1" x14ac:dyDescent="0.2">
      <c r="A362" s="48"/>
      <c r="B362" s="48"/>
      <c r="C362" s="60"/>
      <c r="D362" s="60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60"/>
      <c r="T362" s="7"/>
      <c r="U362" s="7"/>
      <c r="V362" s="7"/>
      <c r="W362" s="7"/>
      <c r="X362" s="7"/>
      <c r="Y362" s="7"/>
      <c r="Z362" s="54"/>
      <c r="AA362" s="54"/>
      <c r="AB362" s="54"/>
      <c r="AC362" s="54"/>
      <c r="AD362" s="40">
        <v>43949</v>
      </c>
      <c r="AE362" s="105"/>
      <c r="AF362" s="106"/>
    </row>
    <row r="363" spans="1:32" s="107" customFormat="1" x14ac:dyDescent="0.2">
      <c r="A363" s="48"/>
      <c r="B363" s="48"/>
      <c r="C363" s="60"/>
      <c r="D363" s="60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60"/>
      <c r="T363" s="7"/>
      <c r="U363" s="7"/>
      <c r="V363" s="7"/>
      <c r="W363" s="7"/>
      <c r="X363" s="7"/>
      <c r="Y363" s="7"/>
      <c r="Z363" s="54"/>
      <c r="AA363" s="54"/>
      <c r="AB363" s="54"/>
      <c r="AC363" s="54"/>
      <c r="AD363" s="40">
        <v>43950</v>
      </c>
      <c r="AE363" s="105"/>
      <c r="AF363" s="106"/>
    </row>
    <row r="364" spans="1:32" s="107" customFormat="1" x14ac:dyDescent="0.2">
      <c r="A364" s="48"/>
      <c r="B364" s="48"/>
      <c r="C364" s="60"/>
      <c r="D364" s="60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60"/>
      <c r="T364" s="7"/>
      <c r="U364" s="7"/>
      <c r="V364" s="7"/>
      <c r="W364" s="7"/>
      <c r="X364" s="7"/>
      <c r="Y364" s="7"/>
      <c r="Z364" s="54"/>
      <c r="AA364" s="54"/>
      <c r="AB364" s="54"/>
      <c r="AC364" s="54"/>
      <c r="AD364" s="40">
        <v>43951</v>
      </c>
      <c r="AE364" s="105"/>
      <c r="AF364" s="106"/>
    </row>
    <row r="365" spans="1:32" s="107" customFormat="1" x14ac:dyDescent="0.2">
      <c r="A365" s="48"/>
      <c r="B365" s="48"/>
      <c r="C365" s="60"/>
      <c r="D365" s="60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60"/>
      <c r="T365" s="7"/>
      <c r="U365" s="7"/>
      <c r="V365" s="7"/>
      <c r="W365" s="7"/>
      <c r="X365" s="7"/>
      <c r="Y365" s="7"/>
      <c r="Z365" s="54"/>
      <c r="AA365" s="54"/>
      <c r="AB365" s="54"/>
      <c r="AC365" s="54"/>
      <c r="AD365" s="40">
        <v>43952</v>
      </c>
      <c r="AE365" s="105"/>
      <c r="AF365" s="106"/>
    </row>
    <row r="366" spans="1:32" s="107" customFormat="1" x14ac:dyDescent="0.2">
      <c r="A366" s="48"/>
      <c r="B366" s="48"/>
      <c r="C366" s="60"/>
      <c r="D366" s="60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60"/>
      <c r="T366" s="7"/>
      <c r="U366" s="7"/>
      <c r="V366" s="7"/>
      <c r="W366" s="7"/>
      <c r="X366" s="7"/>
      <c r="Y366" s="7"/>
      <c r="Z366" s="54"/>
      <c r="AA366" s="54"/>
      <c r="AB366" s="54"/>
      <c r="AC366" s="54"/>
      <c r="AD366" s="40">
        <v>43953</v>
      </c>
      <c r="AE366" s="105"/>
      <c r="AF366" s="106"/>
    </row>
    <row r="367" spans="1:32" s="107" customFormat="1" x14ac:dyDescent="0.2">
      <c r="A367" s="48"/>
      <c r="B367" s="48"/>
      <c r="C367" s="60"/>
      <c r="D367" s="60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60"/>
      <c r="T367" s="7"/>
      <c r="U367" s="7"/>
      <c r="V367" s="7"/>
      <c r="W367" s="7"/>
      <c r="X367" s="7"/>
      <c r="Y367" s="7"/>
      <c r="Z367" s="54"/>
      <c r="AA367" s="54"/>
      <c r="AB367" s="54"/>
      <c r="AC367" s="54"/>
      <c r="AD367" s="40">
        <v>43954</v>
      </c>
      <c r="AE367" s="105"/>
      <c r="AF367" s="106"/>
    </row>
    <row r="368" spans="1:32" s="107" customFormat="1" x14ac:dyDescent="0.2">
      <c r="A368" s="48"/>
      <c r="B368" s="48"/>
      <c r="C368" s="60"/>
      <c r="D368" s="60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60"/>
      <c r="T368" s="7"/>
      <c r="U368" s="7"/>
      <c r="V368" s="7"/>
      <c r="W368" s="7"/>
      <c r="X368" s="7"/>
      <c r="Y368" s="7"/>
      <c r="Z368" s="54"/>
      <c r="AA368" s="54"/>
      <c r="AB368" s="54"/>
      <c r="AC368" s="54"/>
      <c r="AD368" s="40">
        <v>43955</v>
      </c>
      <c r="AE368" s="105"/>
      <c r="AF368" s="106"/>
    </row>
    <row r="369" spans="1:32" s="107" customFormat="1" x14ac:dyDescent="0.2">
      <c r="A369" s="48"/>
      <c r="B369" s="48"/>
      <c r="C369" s="60"/>
      <c r="D369" s="60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60"/>
      <c r="T369" s="7"/>
      <c r="U369" s="7"/>
      <c r="V369" s="7"/>
      <c r="W369" s="7"/>
      <c r="X369" s="7"/>
      <c r="Y369" s="7"/>
      <c r="Z369" s="54"/>
      <c r="AA369" s="54"/>
      <c r="AB369" s="54"/>
      <c r="AC369" s="54"/>
      <c r="AD369" s="40">
        <v>43956</v>
      </c>
      <c r="AE369" s="105"/>
      <c r="AF369" s="106"/>
    </row>
    <row r="370" spans="1:32" s="107" customFormat="1" x14ac:dyDescent="0.2">
      <c r="A370" s="48"/>
      <c r="B370" s="48"/>
      <c r="C370" s="60"/>
      <c r="D370" s="60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60"/>
      <c r="T370" s="7"/>
      <c r="U370" s="7"/>
      <c r="V370" s="7"/>
      <c r="W370" s="7"/>
      <c r="X370" s="7"/>
      <c r="Y370" s="7"/>
      <c r="Z370" s="54"/>
      <c r="AA370" s="54"/>
      <c r="AB370" s="54"/>
      <c r="AC370" s="54"/>
      <c r="AD370" s="40">
        <v>43957</v>
      </c>
      <c r="AE370" s="105"/>
      <c r="AF370" s="106"/>
    </row>
    <row r="371" spans="1:32" s="107" customFormat="1" x14ac:dyDescent="0.2">
      <c r="A371" s="48"/>
      <c r="B371" s="48"/>
      <c r="C371" s="60"/>
      <c r="D371" s="60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60"/>
      <c r="T371" s="7"/>
      <c r="U371" s="7"/>
      <c r="V371" s="7"/>
      <c r="W371" s="7"/>
      <c r="X371" s="7"/>
      <c r="Y371" s="7"/>
      <c r="Z371" s="54"/>
      <c r="AA371" s="54"/>
      <c r="AB371" s="54"/>
      <c r="AC371" s="54"/>
      <c r="AD371" s="40">
        <v>43958</v>
      </c>
      <c r="AE371" s="105"/>
      <c r="AF371" s="106"/>
    </row>
    <row r="372" spans="1:32" s="107" customFormat="1" x14ac:dyDescent="0.2">
      <c r="A372" s="48"/>
      <c r="B372" s="48"/>
      <c r="C372" s="60"/>
      <c r="D372" s="60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60"/>
      <c r="T372" s="7"/>
      <c r="U372" s="7"/>
      <c r="V372" s="7"/>
      <c r="W372" s="7"/>
      <c r="X372" s="7"/>
      <c r="Y372" s="7"/>
      <c r="Z372" s="54"/>
      <c r="AA372" s="54"/>
      <c r="AB372" s="54"/>
      <c r="AC372" s="54"/>
      <c r="AD372" s="40">
        <v>43959</v>
      </c>
      <c r="AE372" s="105"/>
      <c r="AF372" s="106"/>
    </row>
    <row r="373" spans="1:32" s="107" customFormat="1" x14ac:dyDescent="0.2">
      <c r="A373" s="48"/>
      <c r="B373" s="48"/>
      <c r="C373" s="60"/>
      <c r="D373" s="60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60"/>
      <c r="T373" s="7"/>
      <c r="U373" s="7"/>
      <c r="V373" s="7"/>
      <c r="W373" s="7"/>
      <c r="X373" s="7"/>
      <c r="Y373" s="7"/>
      <c r="Z373" s="54"/>
      <c r="AA373" s="54"/>
      <c r="AB373" s="54"/>
      <c r="AC373" s="54"/>
      <c r="AD373" s="40">
        <v>43960</v>
      </c>
      <c r="AE373" s="105"/>
      <c r="AF373" s="106"/>
    </row>
    <row r="374" spans="1:32" s="107" customFormat="1" x14ac:dyDescent="0.2">
      <c r="A374" s="48"/>
      <c r="B374" s="48"/>
      <c r="C374" s="60"/>
      <c r="D374" s="60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60"/>
      <c r="T374" s="7"/>
      <c r="U374" s="7"/>
      <c r="V374" s="7"/>
      <c r="W374" s="7"/>
      <c r="X374" s="7"/>
      <c r="Y374" s="7"/>
      <c r="Z374" s="54"/>
      <c r="AA374" s="54"/>
      <c r="AB374" s="54"/>
      <c r="AC374" s="54"/>
      <c r="AD374" s="40">
        <v>43961</v>
      </c>
      <c r="AE374" s="105"/>
      <c r="AF374" s="106"/>
    </row>
    <row r="375" spans="1:32" s="107" customFormat="1" x14ac:dyDescent="0.2">
      <c r="A375" s="48"/>
      <c r="B375" s="48"/>
      <c r="C375" s="60"/>
      <c r="D375" s="60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60"/>
      <c r="T375" s="7"/>
      <c r="U375" s="7"/>
      <c r="V375" s="7"/>
      <c r="W375" s="7"/>
      <c r="X375" s="7"/>
      <c r="Y375" s="7"/>
      <c r="Z375" s="54"/>
      <c r="AA375" s="54"/>
      <c r="AB375" s="54"/>
      <c r="AC375" s="54"/>
      <c r="AD375" s="40">
        <v>43962</v>
      </c>
      <c r="AE375" s="105"/>
      <c r="AF375" s="106"/>
    </row>
    <row r="376" spans="1:32" s="107" customFormat="1" x14ac:dyDescent="0.2">
      <c r="A376" s="48"/>
      <c r="B376" s="48"/>
      <c r="C376" s="60"/>
      <c r="D376" s="60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60"/>
      <c r="T376" s="7"/>
      <c r="U376" s="7"/>
      <c r="V376" s="7"/>
      <c r="W376" s="7"/>
      <c r="X376" s="7"/>
      <c r="Y376" s="7"/>
      <c r="Z376" s="54"/>
      <c r="AA376" s="54"/>
      <c r="AB376" s="54"/>
      <c r="AC376" s="54"/>
      <c r="AD376" s="40">
        <v>43963</v>
      </c>
      <c r="AE376" s="105"/>
      <c r="AF376" s="106"/>
    </row>
    <row r="377" spans="1:32" s="107" customFormat="1" x14ac:dyDescent="0.2">
      <c r="A377" s="48"/>
      <c r="B377" s="48"/>
      <c r="C377" s="60"/>
      <c r="D377" s="60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60"/>
      <c r="T377" s="7"/>
      <c r="U377" s="7"/>
      <c r="V377" s="7"/>
      <c r="W377" s="7"/>
      <c r="X377" s="7"/>
      <c r="Y377" s="7"/>
      <c r="Z377" s="54"/>
      <c r="AA377" s="54"/>
      <c r="AB377" s="54"/>
      <c r="AC377" s="54"/>
      <c r="AD377" s="40">
        <v>43964</v>
      </c>
      <c r="AE377" s="105"/>
      <c r="AF377" s="106"/>
    </row>
    <row r="378" spans="1:32" x14ac:dyDescent="0.2">
      <c r="Z378" s="54"/>
      <c r="AA378" s="54"/>
      <c r="AB378" s="54"/>
      <c r="AC378" s="54"/>
      <c r="AD378" s="40">
        <v>43965</v>
      </c>
    </row>
    <row r="379" spans="1:32" s="107" customFormat="1" x14ac:dyDescent="0.2">
      <c r="A379" s="48"/>
      <c r="B379" s="48"/>
      <c r="C379" s="60"/>
      <c r="D379" s="60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60"/>
      <c r="T379" s="7"/>
      <c r="U379" s="7"/>
      <c r="V379" s="7"/>
      <c r="W379" s="7"/>
      <c r="X379" s="7"/>
      <c r="Y379" s="7"/>
      <c r="Z379" s="54"/>
      <c r="AA379" s="54"/>
      <c r="AB379" s="54"/>
      <c r="AC379" s="54"/>
      <c r="AD379" s="40">
        <v>43966</v>
      </c>
      <c r="AE379" s="105"/>
      <c r="AF379" s="106"/>
    </row>
    <row r="380" spans="1:32" s="107" customFormat="1" x14ac:dyDescent="0.2">
      <c r="A380" s="48"/>
      <c r="B380" s="48"/>
      <c r="C380" s="60"/>
      <c r="D380" s="60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60"/>
      <c r="T380" s="7"/>
      <c r="U380" s="7"/>
      <c r="V380" s="7"/>
      <c r="W380" s="7"/>
      <c r="X380" s="7"/>
      <c r="Y380" s="7"/>
      <c r="Z380" s="54"/>
      <c r="AA380" s="54"/>
      <c r="AB380" s="54"/>
      <c r="AC380" s="54"/>
      <c r="AD380" s="40">
        <v>43967</v>
      </c>
      <c r="AE380" s="105"/>
      <c r="AF380" s="106"/>
    </row>
    <row r="381" spans="1:32" s="107" customFormat="1" x14ac:dyDescent="0.2">
      <c r="A381" s="48"/>
      <c r="B381" s="48"/>
      <c r="C381" s="60"/>
      <c r="D381" s="60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60"/>
      <c r="T381" s="7"/>
      <c r="U381" s="7"/>
      <c r="V381" s="7"/>
      <c r="W381" s="7"/>
      <c r="X381" s="7"/>
      <c r="Y381" s="7"/>
      <c r="Z381" s="54"/>
      <c r="AA381" s="54"/>
      <c r="AB381" s="54"/>
      <c r="AC381" s="54"/>
      <c r="AD381" s="40">
        <v>43968</v>
      </c>
      <c r="AE381" s="105"/>
      <c r="AF381" s="106"/>
    </row>
    <row r="382" spans="1:32" s="107" customFormat="1" x14ac:dyDescent="0.2">
      <c r="A382" s="48"/>
      <c r="B382" s="48"/>
      <c r="C382" s="60"/>
      <c r="D382" s="60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60"/>
      <c r="T382" s="7"/>
      <c r="U382" s="7"/>
      <c r="V382" s="7"/>
      <c r="W382" s="7"/>
      <c r="X382" s="7"/>
      <c r="Y382" s="7"/>
      <c r="Z382" s="54"/>
      <c r="AA382" s="54"/>
      <c r="AB382" s="54"/>
      <c r="AC382" s="54"/>
      <c r="AD382" s="40">
        <v>43969</v>
      </c>
      <c r="AE382" s="105"/>
      <c r="AF382" s="106"/>
    </row>
    <row r="383" spans="1:32" s="107" customFormat="1" x14ac:dyDescent="0.2">
      <c r="A383" s="48"/>
      <c r="B383" s="48"/>
      <c r="C383" s="60"/>
      <c r="D383" s="60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60"/>
      <c r="T383" s="7"/>
      <c r="U383" s="7"/>
      <c r="V383" s="7"/>
      <c r="W383" s="7"/>
      <c r="X383" s="7"/>
      <c r="Y383" s="7"/>
      <c r="Z383" s="54"/>
      <c r="AA383" s="54"/>
      <c r="AB383" s="54"/>
      <c r="AC383" s="54"/>
      <c r="AD383" s="40">
        <v>43970</v>
      </c>
      <c r="AE383" s="105"/>
      <c r="AF383" s="106"/>
    </row>
    <row r="384" spans="1:32" s="107" customFormat="1" x14ac:dyDescent="0.2">
      <c r="A384" s="48"/>
      <c r="B384" s="48"/>
      <c r="C384" s="60"/>
      <c r="D384" s="60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60"/>
      <c r="T384" s="7"/>
      <c r="U384" s="7"/>
      <c r="V384" s="7"/>
      <c r="W384" s="7"/>
      <c r="X384" s="7"/>
      <c r="Y384" s="7"/>
      <c r="Z384" s="54"/>
      <c r="AA384" s="54"/>
      <c r="AB384" s="54"/>
      <c r="AC384" s="54"/>
      <c r="AD384" s="40">
        <v>43971</v>
      </c>
      <c r="AE384" s="105"/>
      <c r="AF384" s="106"/>
    </row>
    <row r="385" spans="1:32" s="107" customFormat="1" x14ac:dyDescent="0.2">
      <c r="A385" s="48"/>
      <c r="B385" s="48"/>
      <c r="C385" s="60"/>
      <c r="D385" s="60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60"/>
      <c r="T385" s="7"/>
      <c r="U385" s="7"/>
      <c r="V385" s="7"/>
      <c r="W385" s="7"/>
      <c r="X385" s="7"/>
      <c r="Y385" s="7"/>
      <c r="Z385" s="54"/>
      <c r="AA385" s="54"/>
      <c r="AB385" s="54"/>
      <c r="AC385" s="54"/>
      <c r="AD385" s="40">
        <v>43972</v>
      </c>
      <c r="AE385" s="105"/>
      <c r="AF385" s="106"/>
    </row>
    <row r="386" spans="1:32" s="107" customFormat="1" x14ac:dyDescent="0.2">
      <c r="A386" s="48"/>
      <c r="B386" s="48"/>
      <c r="C386" s="60"/>
      <c r="D386" s="60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60"/>
      <c r="T386" s="7"/>
      <c r="U386" s="7"/>
      <c r="V386" s="7"/>
      <c r="W386" s="7"/>
      <c r="X386" s="7"/>
      <c r="Y386" s="7"/>
      <c r="Z386" s="54"/>
      <c r="AA386" s="54"/>
      <c r="AB386" s="54"/>
      <c r="AC386" s="54"/>
      <c r="AD386" s="40">
        <v>43973</v>
      </c>
      <c r="AE386" s="105"/>
      <c r="AF386" s="106"/>
    </row>
    <row r="387" spans="1:32" s="107" customFormat="1" x14ac:dyDescent="0.2">
      <c r="A387" s="48"/>
      <c r="B387" s="48"/>
      <c r="C387" s="60"/>
      <c r="D387" s="60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60"/>
      <c r="T387" s="7"/>
      <c r="U387" s="7"/>
      <c r="V387" s="7"/>
      <c r="W387" s="7"/>
      <c r="X387" s="7"/>
      <c r="Y387" s="7"/>
      <c r="Z387" s="54"/>
      <c r="AA387" s="54"/>
      <c r="AB387" s="54"/>
      <c r="AC387" s="54"/>
      <c r="AD387" s="40">
        <v>43974</v>
      </c>
      <c r="AE387" s="105"/>
      <c r="AF387" s="106"/>
    </row>
    <row r="388" spans="1:32" s="107" customFormat="1" x14ac:dyDescent="0.2">
      <c r="A388" s="48"/>
      <c r="B388" s="48"/>
      <c r="C388" s="60"/>
      <c r="D388" s="60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60"/>
      <c r="T388" s="7"/>
      <c r="U388" s="7"/>
      <c r="V388" s="7"/>
      <c r="W388" s="7"/>
      <c r="X388" s="7"/>
      <c r="Y388" s="7"/>
      <c r="Z388" s="54"/>
      <c r="AA388" s="54"/>
      <c r="AB388" s="54"/>
      <c r="AC388" s="54"/>
      <c r="AD388" s="40">
        <v>43975</v>
      </c>
      <c r="AE388" s="105"/>
      <c r="AF388" s="106"/>
    </row>
    <row r="389" spans="1:32" s="107" customFormat="1" x14ac:dyDescent="0.2">
      <c r="A389" s="48"/>
      <c r="B389" s="48"/>
      <c r="C389" s="60"/>
      <c r="D389" s="6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60"/>
      <c r="T389" s="7"/>
      <c r="U389" s="7"/>
      <c r="V389" s="7"/>
      <c r="W389" s="7"/>
      <c r="X389" s="7"/>
      <c r="Y389" s="7"/>
      <c r="Z389" s="54"/>
      <c r="AA389" s="54"/>
      <c r="AB389" s="54"/>
      <c r="AC389" s="54"/>
      <c r="AD389" s="40">
        <v>43976</v>
      </c>
      <c r="AE389" s="105"/>
      <c r="AF389" s="106"/>
    </row>
    <row r="390" spans="1:32" s="107" customFormat="1" x14ac:dyDescent="0.2">
      <c r="A390" s="48"/>
      <c r="B390" s="48"/>
      <c r="C390" s="60"/>
      <c r="D390" s="60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60"/>
      <c r="T390" s="7"/>
      <c r="U390" s="7"/>
      <c r="V390" s="7"/>
      <c r="W390" s="7"/>
      <c r="X390" s="7"/>
      <c r="Y390" s="7"/>
      <c r="Z390" s="54"/>
      <c r="AA390" s="54"/>
      <c r="AB390" s="54"/>
      <c r="AC390" s="54"/>
      <c r="AD390" s="40">
        <v>43977</v>
      </c>
      <c r="AE390" s="105"/>
      <c r="AF390" s="106"/>
    </row>
    <row r="391" spans="1:32" s="107" customFormat="1" x14ac:dyDescent="0.2">
      <c r="A391" s="48"/>
      <c r="B391" s="48"/>
      <c r="C391" s="60"/>
      <c r="D391" s="60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60"/>
      <c r="T391" s="7"/>
      <c r="U391" s="7"/>
      <c r="V391" s="7"/>
      <c r="W391" s="7"/>
      <c r="X391" s="7"/>
      <c r="Y391" s="7"/>
      <c r="Z391" s="54"/>
      <c r="AA391" s="54"/>
      <c r="AB391" s="54"/>
      <c r="AC391" s="54"/>
      <c r="AD391" s="40">
        <v>43978</v>
      </c>
      <c r="AE391" s="105"/>
      <c r="AF391" s="106"/>
    </row>
    <row r="392" spans="1:32" s="107" customFormat="1" x14ac:dyDescent="0.2">
      <c r="A392" s="48"/>
      <c r="B392" s="48"/>
      <c r="C392" s="60"/>
      <c r="D392" s="6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60"/>
      <c r="T392" s="7"/>
      <c r="U392" s="7"/>
      <c r="V392" s="7"/>
      <c r="W392" s="7"/>
      <c r="X392" s="7"/>
      <c r="Y392" s="7"/>
      <c r="Z392" s="54"/>
      <c r="AA392" s="54"/>
      <c r="AB392" s="54"/>
      <c r="AC392" s="54"/>
      <c r="AD392" s="40">
        <v>43979</v>
      </c>
      <c r="AE392" s="105"/>
      <c r="AF392" s="106"/>
    </row>
    <row r="393" spans="1:32" s="107" customFormat="1" x14ac:dyDescent="0.2">
      <c r="A393" s="48"/>
      <c r="B393" s="48"/>
      <c r="C393" s="60"/>
      <c r="D393" s="60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60"/>
      <c r="T393" s="7"/>
      <c r="U393" s="7"/>
      <c r="V393" s="7"/>
      <c r="W393" s="7"/>
      <c r="X393" s="7"/>
      <c r="Y393" s="7"/>
      <c r="Z393" s="54"/>
      <c r="AA393" s="54"/>
      <c r="AB393" s="54"/>
      <c r="AC393" s="54"/>
      <c r="AD393" s="40">
        <v>43980</v>
      </c>
      <c r="AE393" s="105"/>
      <c r="AF393" s="106"/>
    </row>
    <row r="394" spans="1:32" s="107" customFormat="1" x14ac:dyDescent="0.2">
      <c r="A394" s="48"/>
      <c r="B394" s="48"/>
      <c r="C394" s="60"/>
      <c r="D394" s="60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60"/>
      <c r="T394" s="7"/>
      <c r="U394" s="7"/>
      <c r="V394" s="7"/>
      <c r="W394" s="7"/>
      <c r="X394" s="7"/>
      <c r="Y394" s="7"/>
      <c r="Z394" s="54"/>
      <c r="AA394" s="54"/>
      <c r="AB394" s="54"/>
      <c r="AC394" s="54"/>
      <c r="AD394" s="40">
        <v>43981</v>
      </c>
      <c r="AE394" s="105"/>
      <c r="AF394" s="106"/>
    </row>
    <row r="395" spans="1:32" s="107" customFormat="1" x14ac:dyDescent="0.2">
      <c r="A395" s="48"/>
      <c r="B395" s="48"/>
      <c r="C395" s="60"/>
      <c r="D395" s="60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60"/>
      <c r="T395" s="7"/>
      <c r="U395" s="7"/>
      <c r="V395" s="7"/>
      <c r="W395" s="7"/>
      <c r="X395" s="7"/>
      <c r="Y395" s="7"/>
      <c r="Z395" s="54"/>
      <c r="AA395" s="54"/>
      <c r="AB395" s="54"/>
      <c r="AC395" s="54"/>
      <c r="AD395" s="40">
        <v>43982</v>
      </c>
      <c r="AE395" s="105"/>
      <c r="AF395" s="106"/>
    </row>
    <row r="396" spans="1:32" s="107" customFormat="1" x14ac:dyDescent="0.2">
      <c r="A396" s="48"/>
      <c r="B396" s="48"/>
      <c r="C396" s="60"/>
      <c r="D396" s="60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60"/>
      <c r="T396" s="7"/>
      <c r="U396" s="7"/>
      <c r="V396" s="7"/>
      <c r="W396" s="7"/>
      <c r="X396" s="7"/>
      <c r="Y396" s="7"/>
      <c r="Z396" s="54"/>
      <c r="AA396" s="54"/>
      <c r="AB396" s="54"/>
      <c r="AC396" s="54"/>
      <c r="AD396" s="40">
        <v>43983</v>
      </c>
      <c r="AE396" s="105"/>
      <c r="AF396" s="106"/>
    </row>
    <row r="397" spans="1:32" s="107" customFormat="1" x14ac:dyDescent="0.2">
      <c r="A397" s="48"/>
      <c r="B397" s="48"/>
      <c r="C397" s="60"/>
      <c r="D397" s="60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60"/>
      <c r="T397" s="7"/>
      <c r="U397" s="7"/>
      <c r="V397" s="7"/>
      <c r="W397" s="7"/>
      <c r="X397" s="7"/>
      <c r="Y397" s="7"/>
      <c r="Z397" s="54"/>
      <c r="AA397" s="54"/>
      <c r="AB397" s="54"/>
      <c r="AC397" s="54"/>
      <c r="AD397" s="40">
        <v>43984</v>
      </c>
      <c r="AE397" s="105"/>
      <c r="AF397" s="106"/>
    </row>
    <row r="398" spans="1:32" s="107" customFormat="1" x14ac:dyDescent="0.2">
      <c r="A398" s="48"/>
      <c r="B398" s="48"/>
      <c r="C398" s="60"/>
      <c r="D398" s="60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60"/>
      <c r="T398" s="7"/>
      <c r="U398" s="7"/>
      <c r="V398" s="7"/>
      <c r="W398" s="7"/>
      <c r="X398" s="7"/>
      <c r="Y398" s="7"/>
      <c r="Z398" s="54"/>
      <c r="AA398" s="54"/>
      <c r="AB398" s="54"/>
      <c r="AC398" s="54"/>
      <c r="AD398" s="40">
        <v>43985</v>
      </c>
      <c r="AE398" s="105"/>
      <c r="AF398" s="106"/>
    </row>
    <row r="399" spans="1:32" s="107" customFormat="1" x14ac:dyDescent="0.2">
      <c r="A399" s="48"/>
      <c r="B399" s="48"/>
      <c r="C399" s="60"/>
      <c r="D399" s="60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60"/>
      <c r="T399" s="7"/>
      <c r="U399" s="7"/>
      <c r="V399" s="7"/>
      <c r="W399" s="7"/>
      <c r="X399" s="7"/>
      <c r="Y399" s="7"/>
      <c r="Z399" s="54"/>
      <c r="AA399" s="54"/>
      <c r="AB399" s="54"/>
      <c r="AC399" s="54"/>
      <c r="AD399" s="40">
        <v>43986</v>
      </c>
      <c r="AE399" s="105"/>
      <c r="AF399" s="106"/>
    </row>
    <row r="400" spans="1:32" s="107" customFormat="1" x14ac:dyDescent="0.2">
      <c r="A400" s="48"/>
      <c r="B400" s="48"/>
      <c r="C400" s="60"/>
      <c r="D400" s="60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60"/>
      <c r="T400" s="7"/>
      <c r="U400" s="7"/>
      <c r="V400" s="7"/>
      <c r="W400" s="7"/>
      <c r="X400" s="7"/>
      <c r="Y400" s="7"/>
      <c r="Z400" s="54"/>
      <c r="AA400" s="54"/>
      <c r="AB400" s="54"/>
      <c r="AC400" s="54"/>
      <c r="AD400" s="40">
        <v>43987</v>
      </c>
      <c r="AE400" s="105"/>
      <c r="AF400" s="106"/>
    </row>
    <row r="401" spans="1:32" s="107" customFormat="1" x14ac:dyDescent="0.2">
      <c r="A401" s="48"/>
      <c r="B401" s="48"/>
      <c r="C401" s="60"/>
      <c r="D401" s="60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60"/>
      <c r="T401" s="7"/>
      <c r="U401" s="7"/>
      <c r="V401" s="7"/>
      <c r="W401" s="7"/>
      <c r="X401" s="7"/>
      <c r="Y401" s="7"/>
      <c r="Z401" s="54"/>
      <c r="AA401" s="54"/>
      <c r="AB401" s="54"/>
      <c r="AC401" s="54"/>
      <c r="AD401" s="40">
        <v>43988</v>
      </c>
      <c r="AE401" s="105"/>
      <c r="AF401" s="106"/>
    </row>
    <row r="402" spans="1:32" s="107" customFormat="1" x14ac:dyDescent="0.2">
      <c r="A402" s="48"/>
      <c r="B402" s="48"/>
      <c r="C402" s="60"/>
      <c r="D402" s="60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60"/>
      <c r="T402" s="7"/>
      <c r="U402" s="7"/>
      <c r="V402" s="7"/>
      <c r="W402" s="7"/>
      <c r="X402" s="7"/>
      <c r="Y402" s="7"/>
      <c r="Z402" s="54"/>
      <c r="AA402" s="54"/>
      <c r="AB402" s="54"/>
      <c r="AC402" s="54"/>
      <c r="AD402" s="40">
        <v>43989</v>
      </c>
      <c r="AE402" s="105"/>
      <c r="AF402" s="106"/>
    </row>
    <row r="403" spans="1:32" s="107" customFormat="1" x14ac:dyDescent="0.2">
      <c r="A403" s="48"/>
      <c r="B403" s="48"/>
      <c r="C403" s="60"/>
      <c r="D403" s="60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60"/>
      <c r="T403" s="7"/>
      <c r="U403" s="7"/>
      <c r="V403" s="7"/>
      <c r="W403" s="7"/>
      <c r="X403" s="7"/>
      <c r="Y403" s="7"/>
      <c r="Z403" s="54"/>
      <c r="AA403" s="54"/>
      <c r="AB403" s="54"/>
      <c r="AC403" s="54"/>
      <c r="AD403" s="40">
        <v>43990</v>
      </c>
      <c r="AE403" s="105"/>
      <c r="AF403" s="106"/>
    </row>
    <row r="404" spans="1:32" s="107" customFormat="1" x14ac:dyDescent="0.2">
      <c r="A404" s="48"/>
      <c r="B404" s="48"/>
      <c r="C404" s="60"/>
      <c r="D404" s="60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60"/>
      <c r="T404" s="7"/>
      <c r="U404" s="7"/>
      <c r="V404" s="7"/>
      <c r="W404" s="7"/>
      <c r="X404" s="7"/>
      <c r="Y404" s="7"/>
      <c r="Z404" s="54"/>
      <c r="AA404" s="54"/>
      <c r="AB404" s="54"/>
      <c r="AC404" s="54"/>
      <c r="AD404" s="40">
        <v>43991</v>
      </c>
      <c r="AE404" s="105"/>
      <c r="AF404" s="106"/>
    </row>
    <row r="405" spans="1:32" s="107" customFormat="1" x14ac:dyDescent="0.2">
      <c r="A405" s="48"/>
      <c r="B405" s="48"/>
      <c r="C405" s="60"/>
      <c r="D405" s="60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60"/>
      <c r="T405" s="7"/>
      <c r="U405" s="7"/>
      <c r="V405" s="7"/>
      <c r="W405" s="7"/>
      <c r="X405" s="7"/>
      <c r="Y405" s="7"/>
      <c r="Z405" s="54"/>
      <c r="AA405" s="54"/>
      <c r="AB405" s="54"/>
      <c r="AC405" s="54"/>
      <c r="AD405" s="40">
        <v>43992</v>
      </c>
      <c r="AE405" s="105"/>
      <c r="AF405" s="106"/>
    </row>
    <row r="406" spans="1:32" s="107" customFormat="1" x14ac:dyDescent="0.2">
      <c r="A406" s="48"/>
      <c r="B406" s="48"/>
      <c r="C406" s="60"/>
      <c r="D406" s="60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60"/>
      <c r="T406" s="7"/>
      <c r="U406" s="7"/>
      <c r="V406" s="7"/>
      <c r="W406" s="7"/>
      <c r="X406" s="7"/>
      <c r="Y406" s="7"/>
      <c r="Z406" s="54"/>
      <c r="AA406" s="54"/>
      <c r="AB406" s="54"/>
      <c r="AC406" s="54"/>
      <c r="AD406" s="40">
        <v>43993</v>
      </c>
      <c r="AE406" s="105"/>
      <c r="AF406" s="106"/>
    </row>
    <row r="407" spans="1:32" s="107" customFormat="1" x14ac:dyDescent="0.2">
      <c r="A407" s="48"/>
      <c r="B407" s="48"/>
      <c r="C407" s="60"/>
      <c r="D407" s="60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60"/>
      <c r="T407" s="7"/>
      <c r="U407" s="7"/>
      <c r="V407" s="7"/>
      <c r="W407" s="7"/>
      <c r="X407" s="7"/>
      <c r="Y407" s="7"/>
      <c r="Z407" s="54"/>
      <c r="AA407" s="54"/>
      <c r="AB407" s="54"/>
      <c r="AC407" s="54"/>
      <c r="AD407" s="40">
        <v>43994</v>
      </c>
      <c r="AE407" s="105"/>
      <c r="AF407" s="106"/>
    </row>
    <row r="408" spans="1:32" s="107" customFormat="1" x14ac:dyDescent="0.2">
      <c r="A408" s="48"/>
      <c r="B408" s="48"/>
      <c r="C408" s="60"/>
      <c r="D408" s="60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60"/>
      <c r="T408" s="7"/>
      <c r="U408" s="7"/>
      <c r="V408" s="7"/>
      <c r="W408" s="7"/>
      <c r="X408" s="7"/>
      <c r="Y408" s="7"/>
      <c r="Z408" s="54"/>
      <c r="AA408" s="54"/>
      <c r="AB408" s="54"/>
      <c r="AC408" s="54"/>
      <c r="AD408" s="40">
        <v>43995</v>
      </c>
      <c r="AE408" s="105"/>
      <c r="AF408" s="106"/>
    </row>
    <row r="409" spans="1:32" s="107" customFormat="1" x14ac:dyDescent="0.2">
      <c r="A409" s="48"/>
      <c r="B409" s="48"/>
      <c r="C409" s="60"/>
      <c r="D409" s="60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60"/>
      <c r="T409" s="7"/>
      <c r="U409" s="7"/>
      <c r="V409" s="7"/>
      <c r="W409" s="7"/>
      <c r="X409" s="7"/>
      <c r="Y409" s="7"/>
      <c r="Z409" s="54"/>
      <c r="AA409" s="54"/>
      <c r="AB409" s="54"/>
      <c r="AC409" s="54"/>
      <c r="AD409" s="40">
        <v>43996</v>
      </c>
      <c r="AE409" s="105"/>
      <c r="AF409" s="106"/>
    </row>
    <row r="410" spans="1:32" s="107" customFormat="1" x14ac:dyDescent="0.2">
      <c r="A410" s="48"/>
      <c r="B410" s="48"/>
      <c r="C410" s="60"/>
      <c r="D410" s="60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60"/>
      <c r="T410" s="7"/>
      <c r="U410" s="7"/>
      <c r="V410" s="7"/>
      <c r="W410" s="7"/>
      <c r="X410" s="7"/>
      <c r="Y410" s="7"/>
      <c r="Z410" s="54"/>
      <c r="AA410" s="54"/>
      <c r="AB410" s="54"/>
      <c r="AC410" s="54"/>
      <c r="AD410" s="40">
        <v>43997</v>
      </c>
      <c r="AE410" s="105"/>
      <c r="AF410" s="106"/>
    </row>
    <row r="411" spans="1:32" s="107" customFormat="1" x14ac:dyDescent="0.2">
      <c r="A411" s="48"/>
      <c r="B411" s="48"/>
      <c r="C411" s="60"/>
      <c r="D411" s="60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60"/>
      <c r="T411" s="7"/>
      <c r="U411" s="7"/>
      <c r="V411" s="7"/>
      <c r="W411" s="7"/>
      <c r="X411" s="7"/>
      <c r="Y411" s="7"/>
      <c r="Z411" s="54"/>
      <c r="AA411" s="54"/>
      <c r="AB411" s="54"/>
      <c r="AC411" s="54"/>
      <c r="AD411" s="40">
        <v>43998</v>
      </c>
      <c r="AE411" s="105"/>
      <c r="AF411" s="106"/>
    </row>
    <row r="412" spans="1:32" s="107" customFormat="1" x14ac:dyDescent="0.2">
      <c r="A412" s="48"/>
      <c r="B412" s="48"/>
      <c r="C412" s="60"/>
      <c r="D412" s="60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60"/>
      <c r="T412" s="7"/>
      <c r="U412" s="7"/>
      <c r="V412" s="7"/>
      <c r="W412" s="7"/>
      <c r="X412" s="7"/>
      <c r="Y412" s="7"/>
      <c r="Z412" s="54"/>
      <c r="AA412" s="54"/>
      <c r="AB412" s="54"/>
      <c r="AC412" s="54"/>
      <c r="AD412" s="40">
        <v>43999</v>
      </c>
      <c r="AE412" s="105"/>
      <c r="AF412" s="106"/>
    </row>
    <row r="413" spans="1:32" s="107" customFormat="1" x14ac:dyDescent="0.2">
      <c r="A413" s="48"/>
      <c r="B413" s="48"/>
      <c r="C413" s="60"/>
      <c r="D413" s="60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60"/>
      <c r="T413" s="7"/>
      <c r="U413" s="7"/>
      <c r="V413" s="7"/>
      <c r="W413" s="7"/>
      <c r="X413" s="7"/>
      <c r="Y413" s="7"/>
      <c r="Z413" s="54"/>
      <c r="AA413" s="54"/>
      <c r="AB413" s="54"/>
      <c r="AC413" s="54"/>
      <c r="AD413" s="40">
        <v>44000</v>
      </c>
      <c r="AE413" s="105"/>
      <c r="AF413" s="106"/>
    </row>
    <row r="414" spans="1:32" x14ac:dyDescent="0.2">
      <c r="Z414" s="54"/>
      <c r="AA414" s="54"/>
      <c r="AB414" s="54"/>
      <c r="AC414" s="54"/>
      <c r="AD414" s="40">
        <v>44001</v>
      </c>
    </row>
    <row r="415" spans="1:32" s="107" customFormat="1" x14ac:dyDescent="0.2">
      <c r="A415" s="48"/>
      <c r="B415" s="48"/>
      <c r="C415" s="60"/>
      <c r="D415" s="60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60"/>
      <c r="T415" s="7"/>
      <c r="U415" s="7"/>
      <c r="V415" s="7"/>
      <c r="W415" s="7"/>
      <c r="X415" s="7"/>
      <c r="Y415" s="7"/>
      <c r="Z415" s="54"/>
      <c r="AA415" s="54"/>
      <c r="AB415" s="54"/>
      <c r="AC415" s="54"/>
      <c r="AD415" s="40">
        <v>44002</v>
      </c>
      <c r="AE415" s="105"/>
      <c r="AF415" s="106"/>
    </row>
    <row r="416" spans="1:32" s="107" customFormat="1" x14ac:dyDescent="0.2">
      <c r="A416" s="48"/>
      <c r="B416" s="48"/>
      <c r="C416" s="60"/>
      <c r="D416" s="60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60"/>
      <c r="T416" s="7"/>
      <c r="U416" s="7"/>
      <c r="V416" s="7"/>
      <c r="W416" s="7"/>
      <c r="X416" s="7"/>
      <c r="Y416" s="7"/>
      <c r="Z416" s="54"/>
      <c r="AA416" s="54"/>
      <c r="AB416" s="54"/>
      <c r="AC416" s="54"/>
      <c r="AD416" s="40">
        <v>44003</v>
      </c>
      <c r="AE416" s="105"/>
      <c r="AF416" s="106"/>
    </row>
    <row r="417" spans="1:32" s="107" customFormat="1" x14ac:dyDescent="0.2">
      <c r="A417" s="48"/>
      <c r="B417" s="48"/>
      <c r="C417" s="60"/>
      <c r="D417" s="60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60"/>
      <c r="T417" s="7"/>
      <c r="U417" s="7"/>
      <c r="V417" s="7"/>
      <c r="W417" s="7"/>
      <c r="X417" s="7"/>
      <c r="Y417" s="7"/>
      <c r="Z417" s="54"/>
      <c r="AA417" s="54"/>
      <c r="AB417" s="54"/>
      <c r="AC417" s="18"/>
      <c r="AD417" s="40">
        <v>44004</v>
      </c>
      <c r="AE417" s="105"/>
      <c r="AF417" s="106"/>
    </row>
    <row r="418" spans="1:32" s="107" customFormat="1" x14ac:dyDescent="0.2">
      <c r="A418" s="48"/>
      <c r="B418" s="48"/>
      <c r="C418" s="60"/>
      <c r="D418" s="60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60"/>
      <c r="T418" s="7"/>
      <c r="U418" s="7"/>
      <c r="V418" s="7"/>
      <c r="W418" s="7"/>
      <c r="X418" s="7"/>
      <c r="Y418" s="7"/>
      <c r="Z418" s="54"/>
      <c r="AA418" s="54"/>
      <c r="AB418" s="54"/>
      <c r="AC418" s="18"/>
      <c r="AD418" s="40">
        <v>44005</v>
      </c>
      <c r="AE418" s="105"/>
      <c r="AF418" s="106"/>
    </row>
    <row r="419" spans="1:32" s="107" customFormat="1" x14ac:dyDescent="0.2">
      <c r="A419" s="48"/>
      <c r="B419" s="48"/>
      <c r="C419" s="60"/>
      <c r="D419" s="60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60"/>
      <c r="T419" s="7"/>
      <c r="U419" s="7"/>
      <c r="V419" s="7"/>
      <c r="W419" s="7"/>
      <c r="X419" s="7"/>
      <c r="Y419" s="7"/>
      <c r="Z419" s="54"/>
      <c r="AA419" s="54"/>
      <c r="AB419" s="54"/>
      <c r="AC419" s="18"/>
      <c r="AD419" s="40">
        <v>44006</v>
      </c>
      <c r="AE419" s="105"/>
      <c r="AF419" s="106"/>
    </row>
    <row r="420" spans="1:32" x14ac:dyDescent="0.2">
      <c r="Z420" s="54"/>
      <c r="AD420" s="40">
        <v>44007</v>
      </c>
    </row>
    <row r="421" spans="1:32" x14ac:dyDescent="0.2">
      <c r="AD421" s="40">
        <v>44008</v>
      </c>
    </row>
    <row r="422" spans="1:32" x14ac:dyDescent="0.2">
      <c r="AD422" s="40">
        <v>44009</v>
      </c>
    </row>
    <row r="423" spans="1:32" x14ac:dyDescent="0.2">
      <c r="AD423" s="40">
        <v>44010</v>
      </c>
    </row>
    <row r="424" spans="1:32" x14ac:dyDescent="0.2">
      <c r="AD424" s="40">
        <v>44011</v>
      </c>
    </row>
    <row r="425" spans="1:32" x14ac:dyDescent="0.2">
      <c r="AD425" s="40">
        <v>44012</v>
      </c>
    </row>
  </sheetData>
  <sheetProtection selectLockedCells="1" selectUnlockedCells="1"/>
  <autoFilter ref="Z3:AC425" xr:uid="{00000000-0009-0000-0000-000001000000}"/>
  <mergeCells count="22">
    <mergeCell ref="K12:L12"/>
    <mergeCell ref="C7:E7"/>
    <mergeCell ref="C8:E8"/>
    <mergeCell ref="C9:E9"/>
    <mergeCell ref="C10:E10"/>
    <mergeCell ref="H12:I12"/>
    <mergeCell ref="H13:I13"/>
    <mergeCell ref="K13:L13"/>
    <mergeCell ref="H14:I14"/>
    <mergeCell ref="K14:L14"/>
    <mergeCell ref="H15:I15"/>
    <mergeCell ref="K15:L15"/>
    <mergeCell ref="H19:I19"/>
    <mergeCell ref="K19:L19"/>
    <mergeCell ref="H20:I20"/>
    <mergeCell ref="K20:L20"/>
    <mergeCell ref="H16:I16"/>
    <mergeCell ref="K16:L16"/>
    <mergeCell ref="H17:I17"/>
    <mergeCell ref="K17:L17"/>
    <mergeCell ref="H18:I18"/>
    <mergeCell ref="K18:L18"/>
  </mergeCells>
  <dataValidations count="12">
    <dataValidation type="list" allowBlank="1" showInputMessage="1" showErrorMessage="1" sqref="B13:B20" xr:uid="{00000000-0002-0000-0100-000000000000}">
      <formula1>IF($C$7="Tax Levy", Tax_Levy, IF($C$7="IFR", IFR, $Z$5:$Z$16))</formula1>
    </dataValidation>
    <dataValidation type="list" allowBlank="1" showInputMessage="1" showErrorMessage="1" sqref="C10:E10" xr:uid="{00000000-0002-0000-0100-000001000000}">
      <formula1>$AC$4:$AC$7</formula1>
    </dataValidation>
    <dataValidation type="list" allowBlank="1" showInputMessage="1" showErrorMessage="1" sqref="AC196:AC197 AC193:AC194 AC199:AC200 AC187:AC188 AC190:AC191" xr:uid="{00000000-0002-0000-0100-000002000000}">
      <formula1>INDIRECT(SUBSTITUTE(#REF!," ","_"))</formula1>
    </dataValidation>
    <dataValidation type="list" allowBlank="1" showInputMessage="1" showErrorMessage="1" sqref="AC36:AC38" xr:uid="{00000000-0002-0000-0100-000003000000}">
      <formula1>#REF!</formula1>
    </dataValidation>
    <dataValidation type="list" allowBlank="1" showInputMessage="1" showErrorMessage="1" sqref="C13" xr:uid="{00000000-0002-0000-0100-000004000000}">
      <formula1>$Z$4:$Z$15</formula1>
    </dataValidation>
    <dataValidation type="list" allowBlank="1" showInputMessage="1" showErrorMessage="1" sqref="K7" xr:uid="{00000000-0002-0000-0100-000005000000}">
      <formula1>$AD$4:$AD$425</formula1>
    </dataValidation>
    <dataValidation type="list" allowBlank="1" showInputMessage="1" showErrorMessage="1" sqref="E13:E20" xr:uid="{00000000-0002-0000-0100-000006000000}">
      <formula1>IF($C$7="Tax Levy", INDIRECT(SUBSTITUTE($B13, " ", "_")), IF($C$7="IFR", INDIRECT(SUBSTITUTE($B13, " ", "_")), IF($C$7="Non Tax-Levy",INDIRECT(SUBSTITUTE($B13," ", "_")))))</formula1>
    </dataValidation>
    <dataValidation type="list" allowBlank="1" showInputMessage="1" showErrorMessage="1" sqref="C7:E7" xr:uid="{00000000-0002-0000-0100-000007000000}">
      <formula1>$V$4:$V$7</formula1>
    </dataValidation>
    <dataValidation type="list" allowBlank="1" showInputMessage="1" showErrorMessage="1" sqref="G13:G20" xr:uid="{00000000-0002-0000-0100-000008000000}">
      <formula1>$AA$4:$AA$10</formula1>
    </dataValidation>
    <dataValidation type="list" allowBlank="1" showInputMessage="1" showErrorMessage="1" sqref="C9:E9" xr:uid="{00000000-0002-0000-0100-000009000000}">
      <formula1>$X$4:$X$7</formula1>
    </dataValidation>
    <dataValidation type="list" showInputMessage="1" showErrorMessage="1" sqref="F14:F20" xr:uid="{00000000-0002-0000-0100-00000A000000}">
      <formula1>IF($C$7="Tax Levy",#REF!, INDIRECT(SUBSTITUTE( $E14, " ", "_")))</formula1>
    </dataValidation>
    <dataValidation type="list" allowBlank="1" showInputMessage="1" showErrorMessage="1" sqref="F13" xr:uid="{00000000-0002-0000-0100-00000B000000}">
      <formula1>IF($C$7="Tax Levy",#REF!, INDIRECT(SUBSTITUTE( $E13, " ", "_")))</formula1>
    </dataValidation>
  </dataValidations>
  <hyperlinks>
    <hyperlink ref="J1" r:id="rId1" xr:uid="{00000000-0004-0000-0100-000000000000}"/>
  </hyperlinks>
  <printOptions horizontalCentered="1"/>
  <pageMargins left="0" right="0" top="0.65" bottom="0.69" header="0.44" footer="0.5"/>
  <pageSetup scale="50" orientation="landscape" r:id="rId2"/>
  <headerFooter alignWithMargins="0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22"/>
  <sheetViews>
    <sheetView workbookViewId="0">
      <selection activeCell="A2" sqref="A2:A552"/>
    </sheetView>
  </sheetViews>
  <sheetFormatPr defaultRowHeight="12.75" x14ac:dyDescent="0.2"/>
  <cols>
    <col min="1" max="1" width="14.42578125" bestFit="1" customWidth="1"/>
    <col min="2" max="2" width="15.140625" bestFit="1" customWidth="1"/>
    <col min="3" max="3" width="68.5703125" bestFit="1" customWidth="1"/>
    <col min="4" max="4" width="10.42578125" bestFit="1" customWidth="1"/>
    <col min="5" max="5" width="12.5703125" bestFit="1" customWidth="1"/>
    <col min="6" max="6" width="20.28515625" bestFit="1" customWidth="1"/>
    <col min="7" max="7" width="30.42578125" bestFit="1" customWidth="1"/>
    <col min="8" max="8" width="32.28515625" bestFit="1" customWidth="1"/>
    <col min="9" max="9" width="33.28515625" bestFit="1" customWidth="1"/>
    <col min="10" max="10" width="69.7109375" bestFit="1" customWidth="1"/>
    <col min="11" max="11" width="33.85546875" bestFit="1" customWidth="1"/>
    <col min="12" max="12" width="39.42578125" bestFit="1" customWidth="1"/>
    <col min="13" max="13" width="21.42578125" bestFit="1" customWidth="1"/>
    <col min="14" max="14" width="27.42578125" bestFit="1" customWidth="1"/>
    <col min="15" max="15" width="27.5703125" bestFit="1" customWidth="1"/>
    <col min="16" max="16" width="22" bestFit="1" customWidth="1"/>
    <col min="17" max="17" width="27.42578125" bestFit="1" customWidth="1"/>
    <col min="18" max="18" width="16.5703125" bestFit="1" customWidth="1"/>
    <col min="19" max="19" width="28.5703125" bestFit="1" customWidth="1"/>
    <col min="20" max="20" width="22.7109375" bestFit="1" customWidth="1"/>
    <col min="21" max="21" width="30.85546875" bestFit="1" customWidth="1"/>
    <col min="22" max="22" width="25.140625" customWidth="1"/>
  </cols>
  <sheetData>
    <row r="1" spans="1:22" x14ac:dyDescent="0.2">
      <c r="A1" s="162" t="s">
        <v>403</v>
      </c>
      <c r="B1" s="162" t="s">
        <v>409</v>
      </c>
      <c r="C1" s="162" t="s">
        <v>408</v>
      </c>
      <c r="D1" s="162" t="s">
        <v>544</v>
      </c>
      <c r="E1" s="162" t="s">
        <v>404</v>
      </c>
      <c r="F1" s="162" t="s">
        <v>405</v>
      </c>
      <c r="G1" s="162" t="s">
        <v>406</v>
      </c>
      <c r="H1" s="162" t="s">
        <v>407</v>
      </c>
      <c r="I1" s="162" t="s">
        <v>410</v>
      </c>
      <c r="J1" s="162" t="s">
        <v>411</v>
      </c>
      <c r="K1" s="162" t="s">
        <v>412</v>
      </c>
      <c r="L1" s="162" t="s">
        <v>413</v>
      </c>
      <c r="M1" s="162" t="s">
        <v>414</v>
      </c>
      <c r="N1" s="162" t="s">
        <v>415</v>
      </c>
      <c r="O1" s="162" t="s">
        <v>416</v>
      </c>
      <c r="P1" s="162" t="s">
        <v>417</v>
      </c>
      <c r="Q1" s="162" t="s">
        <v>418</v>
      </c>
      <c r="R1" t="s">
        <v>419</v>
      </c>
      <c r="S1" s="162" t="s">
        <v>420</v>
      </c>
      <c r="T1" s="162" t="s">
        <v>421</v>
      </c>
      <c r="U1" s="162" t="s">
        <v>422</v>
      </c>
      <c r="V1" s="162" t="s">
        <v>423</v>
      </c>
    </row>
    <row r="2" spans="1:22" x14ac:dyDescent="0.2">
      <c r="A2" s="162" t="s">
        <v>189</v>
      </c>
      <c r="B2" s="162" t="s">
        <v>133</v>
      </c>
      <c r="C2" s="162" t="s">
        <v>195</v>
      </c>
      <c r="D2" s="162" t="s">
        <v>545</v>
      </c>
      <c r="E2" s="162" t="s">
        <v>546</v>
      </c>
      <c r="F2" s="162" t="s">
        <v>260</v>
      </c>
      <c r="G2" s="162" t="s">
        <v>290</v>
      </c>
      <c r="H2" s="162" t="s">
        <v>443</v>
      </c>
      <c r="I2" s="162" t="s">
        <v>443</v>
      </c>
      <c r="J2" s="162" t="s">
        <v>195</v>
      </c>
      <c r="K2" s="162" t="s">
        <v>443</v>
      </c>
      <c r="L2" s="162" t="s">
        <v>196</v>
      </c>
      <c r="M2" s="162" t="s">
        <v>547</v>
      </c>
      <c r="N2" s="162" t="s">
        <v>201</v>
      </c>
      <c r="O2" s="162" t="s">
        <v>218</v>
      </c>
      <c r="P2" s="162" t="s">
        <v>264</v>
      </c>
      <c r="Q2" s="162"/>
      <c r="R2" s="162" t="s">
        <v>548</v>
      </c>
      <c r="S2" s="162" t="s">
        <v>291</v>
      </c>
      <c r="T2" s="162" t="s">
        <v>549</v>
      </c>
      <c r="U2" s="162"/>
      <c r="V2" s="162" t="s">
        <v>265</v>
      </c>
    </row>
    <row r="3" spans="1:22" x14ac:dyDescent="0.2">
      <c r="A3" s="162" t="s">
        <v>189</v>
      </c>
      <c r="B3" s="162" t="s">
        <v>95</v>
      </c>
      <c r="C3" s="162" t="s">
        <v>116</v>
      </c>
      <c r="D3" s="162" t="s">
        <v>545</v>
      </c>
      <c r="E3" s="162" t="s">
        <v>546</v>
      </c>
      <c r="F3" s="162" t="s">
        <v>260</v>
      </c>
      <c r="G3" s="162" t="s">
        <v>292</v>
      </c>
      <c r="H3" s="162" t="s">
        <v>444</v>
      </c>
      <c r="I3" s="162" t="s">
        <v>444</v>
      </c>
      <c r="J3" s="162" t="s">
        <v>116</v>
      </c>
      <c r="K3" s="162" t="s">
        <v>444</v>
      </c>
      <c r="L3" s="162" t="s">
        <v>116</v>
      </c>
      <c r="M3" s="162" t="s">
        <v>550</v>
      </c>
      <c r="N3" s="162" t="s">
        <v>203</v>
      </c>
      <c r="O3" s="162" t="s">
        <v>215</v>
      </c>
      <c r="P3" s="162" t="s">
        <v>261</v>
      </c>
      <c r="Q3" s="162"/>
      <c r="R3" s="162" t="s">
        <v>548</v>
      </c>
      <c r="S3" s="162" t="s">
        <v>291</v>
      </c>
      <c r="T3" s="162" t="s">
        <v>549</v>
      </c>
      <c r="U3" s="162"/>
      <c r="V3" s="162" t="s">
        <v>265</v>
      </c>
    </row>
    <row r="4" spans="1:22" x14ac:dyDescent="0.2">
      <c r="A4" s="162" t="s">
        <v>189</v>
      </c>
      <c r="B4" s="162" t="s">
        <v>95</v>
      </c>
      <c r="C4" s="162" t="s">
        <v>116</v>
      </c>
      <c r="D4" s="162" t="s">
        <v>545</v>
      </c>
      <c r="E4" s="162" t="s">
        <v>546</v>
      </c>
      <c r="F4" s="162" t="s">
        <v>260</v>
      </c>
      <c r="G4" s="162" t="s">
        <v>292</v>
      </c>
      <c r="H4" s="162" t="s">
        <v>444</v>
      </c>
      <c r="I4" s="162" t="s">
        <v>444</v>
      </c>
      <c r="J4" s="162" t="s">
        <v>116</v>
      </c>
      <c r="K4" s="162" t="s">
        <v>444</v>
      </c>
      <c r="L4" s="162" t="s">
        <v>116</v>
      </c>
      <c r="M4" s="162" t="s">
        <v>551</v>
      </c>
      <c r="N4" s="162" t="s">
        <v>204</v>
      </c>
      <c r="O4" s="162" t="s">
        <v>215</v>
      </c>
      <c r="P4" s="162" t="s">
        <v>261</v>
      </c>
      <c r="Q4" s="162"/>
      <c r="R4" s="162" t="s">
        <v>548</v>
      </c>
      <c r="S4" s="162" t="s">
        <v>291</v>
      </c>
      <c r="T4" s="162" t="s">
        <v>549</v>
      </c>
      <c r="U4" s="162"/>
      <c r="V4" s="162" t="s">
        <v>265</v>
      </c>
    </row>
    <row r="5" spans="1:22" x14ac:dyDescent="0.2">
      <c r="A5" s="162" t="s">
        <v>189</v>
      </c>
      <c r="B5" s="162" t="s">
        <v>95</v>
      </c>
      <c r="C5" s="162" t="s">
        <v>109</v>
      </c>
      <c r="D5" s="162" t="s">
        <v>545</v>
      </c>
      <c r="E5" s="162" t="s">
        <v>546</v>
      </c>
      <c r="F5" s="162" t="s">
        <v>260</v>
      </c>
      <c r="G5" s="162" t="s">
        <v>293</v>
      </c>
      <c r="H5" s="162" t="s">
        <v>445</v>
      </c>
      <c r="I5" s="162" t="s">
        <v>445</v>
      </c>
      <c r="J5" s="162" t="s">
        <v>109</v>
      </c>
      <c r="K5" s="162" t="s">
        <v>445</v>
      </c>
      <c r="L5" s="162" t="s">
        <v>109</v>
      </c>
      <c r="M5" s="162" t="s">
        <v>551</v>
      </c>
      <c r="N5" s="162" t="s">
        <v>204</v>
      </c>
      <c r="O5" s="162" t="s">
        <v>218</v>
      </c>
      <c r="P5" s="162" t="s">
        <v>264</v>
      </c>
      <c r="Q5" s="162"/>
      <c r="R5" s="162" t="s">
        <v>548</v>
      </c>
      <c r="S5" s="162" t="s">
        <v>291</v>
      </c>
      <c r="T5" s="162" t="s">
        <v>549</v>
      </c>
      <c r="U5" s="162"/>
      <c r="V5" s="162" t="s">
        <v>265</v>
      </c>
    </row>
    <row r="6" spans="1:22" x14ac:dyDescent="0.2">
      <c r="A6" s="162" t="s">
        <v>189</v>
      </c>
      <c r="B6" s="162" t="s">
        <v>79</v>
      </c>
      <c r="C6" s="162" t="s">
        <v>207</v>
      </c>
      <c r="D6" s="162" t="s">
        <v>545</v>
      </c>
      <c r="E6" s="162" t="s">
        <v>546</v>
      </c>
      <c r="F6" s="162" t="s">
        <v>260</v>
      </c>
      <c r="G6" s="162" t="s">
        <v>294</v>
      </c>
      <c r="H6" s="162" t="s">
        <v>446</v>
      </c>
      <c r="I6" s="162" t="s">
        <v>446</v>
      </c>
      <c r="J6" s="162" t="s">
        <v>207</v>
      </c>
      <c r="K6" s="162" t="s">
        <v>446</v>
      </c>
      <c r="L6" s="162" t="s">
        <v>207</v>
      </c>
      <c r="M6" s="162" t="s">
        <v>552</v>
      </c>
      <c r="N6" s="162" t="s">
        <v>184</v>
      </c>
      <c r="O6" s="162" t="s">
        <v>215</v>
      </c>
      <c r="P6" s="162" t="s">
        <v>261</v>
      </c>
      <c r="Q6" s="162"/>
      <c r="R6" s="162" t="s">
        <v>548</v>
      </c>
      <c r="S6" s="162" t="s">
        <v>291</v>
      </c>
      <c r="T6" s="162" t="s">
        <v>549</v>
      </c>
      <c r="U6" s="162"/>
      <c r="V6" s="162" t="s">
        <v>276</v>
      </c>
    </row>
    <row r="7" spans="1:22" x14ac:dyDescent="0.2">
      <c r="A7" s="162" t="s">
        <v>189</v>
      </c>
      <c r="B7" s="162" t="s">
        <v>72</v>
      </c>
      <c r="C7" s="162" t="s">
        <v>208</v>
      </c>
      <c r="D7" s="162" t="s">
        <v>545</v>
      </c>
      <c r="E7" s="162" t="s">
        <v>546</v>
      </c>
      <c r="F7" s="162" t="s">
        <v>260</v>
      </c>
      <c r="G7" s="162" t="s">
        <v>295</v>
      </c>
      <c r="H7" s="162" t="s">
        <v>447</v>
      </c>
      <c r="I7" s="162" t="s">
        <v>447</v>
      </c>
      <c r="J7" s="162" t="s">
        <v>208</v>
      </c>
      <c r="K7" s="162" t="s">
        <v>447</v>
      </c>
      <c r="L7" s="162" t="s">
        <v>208</v>
      </c>
      <c r="M7" s="162" t="s">
        <v>553</v>
      </c>
      <c r="N7" s="162" t="s">
        <v>209</v>
      </c>
      <c r="O7" s="162" t="s">
        <v>216</v>
      </c>
      <c r="P7" s="162" t="s">
        <v>262</v>
      </c>
      <c r="Q7" s="162"/>
      <c r="R7" s="162" t="s">
        <v>548</v>
      </c>
      <c r="S7" s="162" t="s">
        <v>291</v>
      </c>
      <c r="T7" s="162" t="s">
        <v>549</v>
      </c>
      <c r="U7" s="162"/>
      <c r="V7" s="162" t="s">
        <v>265</v>
      </c>
    </row>
    <row r="8" spans="1:22" x14ac:dyDescent="0.2">
      <c r="A8" s="162" t="s">
        <v>189</v>
      </c>
      <c r="B8" s="162" t="s">
        <v>72</v>
      </c>
      <c r="C8" s="162" t="s">
        <v>76</v>
      </c>
      <c r="D8" s="162" t="s">
        <v>545</v>
      </c>
      <c r="E8" s="162" t="s">
        <v>546</v>
      </c>
      <c r="F8" s="162" t="s">
        <v>260</v>
      </c>
      <c r="G8" s="162" t="s">
        <v>296</v>
      </c>
      <c r="H8" s="162" t="s">
        <v>448</v>
      </c>
      <c r="I8" s="162" t="s">
        <v>448</v>
      </c>
      <c r="J8" s="162" t="s">
        <v>76</v>
      </c>
      <c r="K8" s="162" t="s">
        <v>448</v>
      </c>
      <c r="L8" s="162" t="s">
        <v>75</v>
      </c>
      <c r="M8" s="162" t="s">
        <v>552</v>
      </c>
      <c r="N8" s="162" t="s">
        <v>184</v>
      </c>
      <c r="O8" s="162" t="s">
        <v>217</v>
      </c>
      <c r="P8" s="162" t="s">
        <v>263</v>
      </c>
      <c r="Q8" s="162"/>
      <c r="R8" s="162" t="s">
        <v>548</v>
      </c>
      <c r="S8" s="162" t="s">
        <v>291</v>
      </c>
      <c r="T8" s="162" t="s">
        <v>549</v>
      </c>
      <c r="U8" s="162"/>
      <c r="V8" s="162" t="s">
        <v>265</v>
      </c>
    </row>
    <row r="9" spans="1:22" x14ac:dyDescent="0.2">
      <c r="A9" s="162" t="s">
        <v>189</v>
      </c>
      <c r="B9" s="162" t="s">
        <v>58</v>
      </c>
      <c r="C9" s="162" t="s">
        <v>69</v>
      </c>
      <c r="D9" s="162" t="s">
        <v>545</v>
      </c>
      <c r="E9" s="162" t="s">
        <v>546</v>
      </c>
      <c r="F9" s="162" t="s">
        <v>260</v>
      </c>
      <c r="G9" s="162" t="s">
        <v>297</v>
      </c>
      <c r="H9" s="162" t="s">
        <v>449</v>
      </c>
      <c r="I9" s="162" t="s">
        <v>449</v>
      </c>
      <c r="J9" s="162" t="s">
        <v>69</v>
      </c>
      <c r="K9" s="162" t="s">
        <v>449</v>
      </c>
      <c r="L9" s="162" t="s">
        <v>68</v>
      </c>
      <c r="M9" s="162" t="s">
        <v>554</v>
      </c>
      <c r="N9" s="162" t="s">
        <v>210</v>
      </c>
      <c r="O9" s="162" t="s">
        <v>215</v>
      </c>
      <c r="P9" s="162" t="s">
        <v>261</v>
      </c>
      <c r="Q9" s="162"/>
      <c r="R9" s="162" t="s">
        <v>548</v>
      </c>
      <c r="S9" s="162" t="s">
        <v>291</v>
      </c>
      <c r="T9" s="162" t="s">
        <v>549</v>
      </c>
      <c r="U9" s="162"/>
      <c r="V9" s="162" t="s">
        <v>265</v>
      </c>
    </row>
    <row r="10" spans="1:22" x14ac:dyDescent="0.2">
      <c r="A10" s="162" t="s">
        <v>189</v>
      </c>
      <c r="B10" s="162" t="s">
        <v>34</v>
      </c>
      <c r="C10" s="162" t="s">
        <v>47</v>
      </c>
      <c r="D10" s="162" t="s">
        <v>545</v>
      </c>
      <c r="E10" s="162" t="s">
        <v>546</v>
      </c>
      <c r="F10" s="162" t="s">
        <v>260</v>
      </c>
      <c r="G10" s="162" t="s">
        <v>298</v>
      </c>
      <c r="H10" s="162" t="s">
        <v>451</v>
      </c>
      <c r="I10" s="162" t="s">
        <v>451</v>
      </c>
      <c r="J10" s="162" t="s">
        <v>47</v>
      </c>
      <c r="K10" s="162" t="s">
        <v>451</v>
      </c>
      <c r="L10" s="162" t="s">
        <v>47</v>
      </c>
      <c r="M10" s="162" t="s">
        <v>547</v>
      </c>
      <c r="N10" s="162" t="s">
        <v>201</v>
      </c>
      <c r="O10" s="162" t="s">
        <v>215</v>
      </c>
      <c r="P10" s="162" t="s">
        <v>261</v>
      </c>
      <c r="Q10" s="162"/>
      <c r="R10" s="162" t="s">
        <v>548</v>
      </c>
      <c r="S10" s="162" t="s">
        <v>291</v>
      </c>
      <c r="T10" s="162" t="s">
        <v>549</v>
      </c>
      <c r="U10" s="162"/>
      <c r="V10" s="162" t="s">
        <v>265</v>
      </c>
    </row>
    <row r="11" spans="1:22" x14ac:dyDescent="0.2">
      <c r="A11" s="162" t="s">
        <v>189</v>
      </c>
      <c r="B11" s="162" t="s">
        <v>34</v>
      </c>
      <c r="C11" s="162" t="s">
        <v>45</v>
      </c>
      <c r="D11" s="162" t="s">
        <v>545</v>
      </c>
      <c r="E11" s="162" t="s">
        <v>546</v>
      </c>
      <c r="F11" s="162" t="s">
        <v>260</v>
      </c>
      <c r="G11" s="162" t="s">
        <v>299</v>
      </c>
      <c r="H11" s="162" t="s">
        <v>452</v>
      </c>
      <c r="I11" s="162" t="s">
        <v>452</v>
      </c>
      <c r="J11" s="162" t="s">
        <v>45</v>
      </c>
      <c r="K11" s="162" t="s">
        <v>452</v>
      </c>
      <c r="L11" s="162" t="s">
        <v>45</v>
      </c>
      <c r="M11" s="162" t="s">
        <v>547</v>
      </c>
      <c r="N11" s="162" t="s">
        <v>201</v>
      </c>
      <c r="O11" s="162" t="s">
        <v>215</v>
      </c>
      <c r="P11" s="162" t="s">
        <v>261</v>
      </c>
      <c r="Q11" s="162"/>
      <c r="R11" s="162" t="s">
        <v>548</v>
      </c>
      <c r="S11" s="162" t="s">
        <v>291</v>
      </c>
      <c r="T11" s="162" t="s">
        <v>549</v>
      </c>
      <c r="U11" s="162"/>
      <c r="V11" s="162" t="s">
        <v>265</v>
      </c>
    </row>
    <row r="12" spans="1:22" x14ac:dyDescent="0.2">
      <c r="A12" s="162" t="s">
        <v>189</v>
      </c>
      <c r="B12" s="162" t="s">
        <v>0</v>
      </c>
      <c r="C12" s="162" t="s">
        <v>22</v>
      </c>
      <c r="D12" s="162" t="s">
        <v>545</v>
      </c>
      <c r="E12" s="162" t="s">
        <v>546</v>
      </c>
      <c r="F12" s="162" t="s">
        <v>260</v>
      </c>
      <c r="G12" s="162" t="s">
        <v>300</v>
      </c>
      <c r="H12" s="162" t="s">
        <v>453</v>
      </c>
      <c r="I12" s="162" t="s">
        <v>453</v>
      </c>
      <c r="J12" s="162" t="s">
        <v>22</v>
      </c>
      <c r="K12" s="162" t="s">
        <v>453</v>
      </c>
      <c r="L12" s="162" t="s">
        <v>21</v>
      </c>
      <c r="M12" s="162" t="s">
        <v>547</v>
      </c>
      <c r="N12" s="162" t="s">
        <v>201</v>
      </c>
      <c r="O12" s="162" t="s">
        <v>218</v>
      </c>
      <c r="P12" s="162" t="s">
        <v>264</v>
      </c>
      <c r="Q12" s="162"/>
      <c r="R12" s="162" t="s">
        <v>548</v>
      </c>
      <c r="S12" s="162" t="s">
        <v>291</v>
      </c>
      <c r="T12" s="162" t="s">
        <v>549</v>
      </c>
      <c r="U12" s="162"/>
      <c r="V12" s="162" t="s">
        <v>265</v>
      </c>
    </row>
    <row r="13" spans="1:22" x14ac:dyDescent="0.2">
      <c r="A13" s="162" t="s">
        <v>189</v>
      </c>
      <c r="B13" s="162" t="s">
        <v>0</v>
      </c>
      <c r="C13" s="162" t="s">
        <v>2</v>
      </c>
      <c r="D13" s="162" t="s">
        <v>545</v>
      </c>
      <c r="E13" s="162" t="s">
        <v>546</v>
      </c>
      <c r="F13" s="162" t="s">
        <v>260</v>
      </c>
      <c r="G13" s="162" t="s">
        <v>301</v>
      </c>
      <c r="H13" s="162" t="s">
        <v>454</v>
      </c>
      <c r="I13" s="162" t="s">
        <v>454</v>
      </c>
      <c r="J13" s="162" t="s">
        <v>2</v>
      </c>
      <c r="K13" s="162" t="s">
        <v>454</v>
      </c>
      <c r="L13" s="162" t="s">
        <v>1</v>
      </c>
      <c r="M13" s="162" t="s">
        <v>547</v>
      </c>
      <c r="N13" s="162" t="s">
        <v>201</v>
      </c>
      <c r="O13" s="162" t="s">
        <v>218</v>
      </c>
      <c r="P13" s="162" t="s">
        <v>264</v>
      </c>
      <c r="Q13" s="162"/>
      <c r="R13" s="162" t="s">
        <v>548</v>
      </c>
      <c r="S13" s="162" t="s">
        <v>291</v>
      </c>
      <c r="T13" s="162" t="s">
        <v>549</v>
      </c>
      <c r="U13" s="162"/>
      <c r="V13" s="162" t="s">
        <v>265</v>
      </c>
    </row>
    <row r="14" spans="1:22" x14ac:dyDescent="0.2">
      <c r="A14" s="162" t="s">
        <v>189</v>
      </c>
      <c r="B14" s="162" t="s">
        <v>95</v>
      </c>
      <c r="C14" s="162" t="s">
        <v>113</v>
      </c>
      <c r="D14" s="162" t="s">
        <v>545</v>
      </c>
      <c r="E14" s="162" t="s">
        <v>546</v>
      </c>
      <c r="F14" s="162" t="s">
        <v>260</v>
      </c>
      <c r="G14" s="162" t="s">
        <v>302</v>
      </c>
      <c r="H14" s="162" t="s">
        <v>455</v>
      </c>
      <c r="I14" s="162" t="s">
        <v>455</v>
      </c>
      <c r="J14" s="162" t="s">
        <v>113</v>
      </c>
      <c r="K14" s="162" t="s">
        <v>455</v>
      </c>
      <c r="L14" s="162" t="s">
        <v>112</v>
      </c>
      <c r="M14" s="162" t="s">
        <v>551</v>
      </c>
      <c r="N14" s="162" t="s">
        <v>204</v>
      </c>
      <c r="O14" s="162"/>
      <c r="P14" s="162" t="s">
        <v>261</v>
      </c>
      <c r="Q14" s="162"/>
      <c r="R14" s="162" t="s">
        <v>548</v>
      </c>
      <c r="S14" s="162" t="s">
        <v>291</v>
      </c>
      <c r="T14" s="162" t="s">
        <v>549</v>
      </c>
      <c r="U14" s="162"/>
      <c r="V14" s="162" t="s">
        <v>265</v>
      </c>
    </row>
    <row r="15" spans="1:22" x14ac:dyDescent="0.2">
      <c r="A15" s="162" t="s">
        <v>189</v>
      </c>
      <c r="B15" s="162" t="s">
        <v>95</v>
      </c>
      <c r="C15" s="162" t="s">
        <v>99</v>
      </c>
      <c r="D15" s="162" t="s">
        <v>545</v>
      </c>
      <c r="E15" s="162" t="s">
        <v>546</v>
      </c>
      <c r="F15" s="162" t="s">
        <v>260</v>
      </c>
      <c r="G15" s="162" t="s">
        <v>303</v>
      </c>
      <c r="H15" s="162" t="s">
        <v>456</v>
      </c>
      <c r="I15" s="162" t="s">
        <v>456</v>
      </c>
      <c r="J15" s="162" t="s">
        <v>99</v>
      </c>
      <c r="K15" s="162" t="s">
        <v>456</v>
      </c>
      <c r="L15" s="162" t="s">
        <v>98</v>
      </c>
      <c r="M15" s="162" t="s">
        <v>555</v>
      </c>
      <c r="N15" s="162" t="s">
        <v>202</v>
      </c>
      <c r="O15" s="162"/>
      <c r="P15" s="162" t="s">
        <v>264</v>
      </c>
      <c r="Q15" s="162"/>
      <c r="R15" s="162" t="s">
        <v>548</v>
      </c>
      <c r="S15" s="162" t="s">
        <v>291</v>
      </c>
      <c r="T15" s="162" t="s">
        <v>549</v>
      </c>
      <c r="U15" s="162"/>
      <c r="V15" s="162" t="s">
        <v>265</v>
      </c>
    </row>
    <row r="16" spans="1:22" x14ac:dyDescent="0.2">
      <c r="A16" s="162" t="s">
        <v>189</v>
      </c>
      <c r="B16" s="162" t="s">
        <v>72</v>
      </c>
      <c r="C16" s="162" t="s">
        <v>78</v>
      </c>
      <c r="D16" s="162" t="s">
        <v>545</v>
      </c>
      <c r="E16" s="162" t="s">
        <v>546</v>
      </c>
      <c r="F16" s="162" t="s">
        <v>260</v>
      </c>
      <c r="G16" s="162" t="s">
        <v>304</v>
      </c>
      <c r="H16" s="162" t="s">
        <v>457</v>
      </c>
      <c r="I16" s="162" t="s">
        <v>457</v>
      </c>
      <c r="J16" s="162" t="s">
        <v>78</v>
      </c>
      <c r="K16" s="162" t="s">
        <v>457</v>
      </c>
      <c r="L16" s="162" t="s">
        <v>78</v>
      </c>
      <c r="M16" s="162" t="s">
        <v>556</v>
      </c>
      <c r="N16" s="162" t="s">
        <v>78</v>
      </c>
      <c r="O16" s="162"/>
      <c r="P16" s="162" t="s">
        <v>264</v>
      </c>
      <c r="Q16" s="162"/>
      <c r="R16" s="162" t="s">
        <v>548</v>
      </c>
      <c r="S16" s="162" t="s">
        <v>291</v>
      </c>
      <c r="T16" s="162" t="s">
        <v>549</v>
      </c>
      <c r="U16" s="162"/>
      <c r="V16" s="162" t="s">
        <v>265</v>
      </c>
    </row>
    <row r="17" spans="1:22" x14ac:dyDescent="0.2">
      <c r="A17" s="162" t="s">
        <v>189</v>
      </c>
      <c r="B17" s="162" t="s">
        <v>0</v>
      </c>
      <c r="C17" s="162" t="s">
        <v>19</v>
      </c>
      <c r="D17" s="162" t="s">
        <v>545</v>
      </c>
      <c r="E17" s="162" t="s">
        <v>546</v>
      </c>
      <c r="F17" s="162" t="s">
        <v>260</v>
      </c>
      <c r="G17" s="162" t="s">
        <v>305</v>
      </c>
      <c r="H17" s="162" t="s">
        <v>458</v>
      </c>
      <c r="I17" s="162" t="s">
        <v>458</v>
      </c>
      <c r="J17" s="162" t="s">
        <v>19</v>
      </c>
      <c r="K17" s="162" t="s">
        <v>458</v>
      </c>
      <c r="L17" s="162" t="s">
        <v>18</v>
      </c>
      <c r="M17" s="162" t="s">
        <v>547</v>
      </c>
      <c r="N17" s="162" t="s">
        <v>201</v>
      </c>
      <c r="O17" s="162"/>
      <c r="P17" s="162" t="s">
        <v>264</v>
      </c>
      <c r="Q17" s="162"/>
      <c r="R17" s="162" t="s">
        <v>548</v>
      </c>
      <c r="S17" s="162" t="s">
        <v>291</v>
      </c>
      <c r="T17" s="162" t="s">
        <v>549</v>
      </c>
      <c r="U17" s="162"/>
      <c r="V17" s="162" t="s">
        <v>265</v>
      </c>
    </row>
    <row r="18" spans="1:22" x14ac:dyDescent="0.2">
      <c r="A18" s="162" t="s">
        <v>189</v>
      </c>
      <c r="B18" s="162" t="s">
        <v>34</v>
      </c>
      <c r="C18" s="162" t="s">
        <v>44</v>
      </c>
      <c r="D18" s="162" t="s">
        <v>545</v>
      </c>
      <c r="E18" s="162" t="s">
        <v>546</v>
      </c>
      <c r="F18" s="162" t="s">
        <v>260</v>
      </c>
      <c r="G18" s="162" t="s">
        <v>306</v>
      </c>
      <c r="H18" s="162" t="s">
        <v>459</v>
      </c>
      <c r="I18" s="162" t="s">
        <v>459</v>
      </c>
      <c r="J18" s="162" t="s">
        <v>44</v>
      </c>
      <c r="K18" s="162" t="s">
        <v>459</v>
      </c>
      <c r="L18" s="162" t="s">
        <v>44</v>
      </c>
      <c r="M18" s="162" t="s">
        <v>547</v>
      </c>
      <c r="N18" s="162" t="s">
        <v>201</v>
      </c>
      <c r="O18" s="162"/>
      <c r="P18" s="162" t="s">
        <v>261</v>
      </c>
      <c r="Q18" s="162"/>
      <c r="R18" s="162" t="s">
        <v>548</v>
      </c>
      <c r="S18" s="162" t="s">
        <v>291</v>
      </c>
      <c r="T18" s="162" t="s">
        <v>549</v>
      </c>
      <c r="U18" s="162"/>
      <c r="V18" s="162" t="s">
        <v>265</v>
      </c>
    </row>
    <row r="19" spans="1:22" x14ac:dyDescent="0.2">
      <c r="A19" s="162" t="s">
        <v>189</v>
      </c>
      <c r="B19" s="162" t="s">
        <v>34</v>
      </c>
      <c r="C19" s="162" t="s">
        <v>51</v>
      </c>
      <c r="D19" s="162" t="s">
        <v>545</v>
      </c>
      <c r="E19" s="162" t="s">
        <v>546</v>
      </c>
      <c r="F19" s="162" t="s">
        <v>260</v>
      </c>
      <c r="G19" s="162" t="s">
        <v>307</v>
      </c>
      <c r="H19" s="162" t="s">
        <v>460</v>
      </c>
      <c r="I19" s="162" t="s">
        <v>460</v>
      </c>
      <c r="J19" s="162" t="s">
        <v>51</v>
      </c>
      <c r="K19" s="162" t="s">
        <v>460</v>
      </c>
      <c r="L19" s="162" t="s">
        <v>50</v>
      </c>
      <c r="M19" s="162" t="s">
        <v>547</v>
      </c>
      <c r="N19" s="162" t="s">
        <v>201</v>
      </c>
      <c r="O19" s="162"/>
      <c r="P19" s="162" t="s">
        <v>261</v>
      </c>
      <c r="Q19" s="162"/>
      <c r="R19" s="162" t="s">
        <v>548</v>
      </c>
      <c r="S19" s="162" t="s">
        <v>291</v>
      </c>
      <c r="T19" s="162" t="s">
        <v>549</v>
      </c>
      <c r="U19" s="162"/>
      <c r="V19" s="162" t="s">
        <v>265</v>
      </c>
    </row>
    <row r="20" spans="1:22" x14ac:dyDescent="0.2">
      <c r="A20" s="162" t="s">
        <v>191</v>
      </c>
      <c r="B20" s="162" t="s">
        <v>133</v>
      </c>
      <c r="C20" s="162" t="s">
        <v>168</v>
      </c>
      <c r="D20" s="162" t="s">
        <v>545</v>
      </c>
      <c r="E20" s="162" t="s">
        <v>557</v>
      </c>
      <c r="F20" s="162" t="s">
        <v>260</v>
      </c>
      <c r="G20" s="162" t="s">
        <v>308</v>
      </c>
      <c r="H20" s="162" t="s">
        <v>461</v>
      </c>
      <c r="I20" s="162" t="s">
        <v>461</v>
      </c>
      <c r="J20" s="162" t="s">
        <v>168</v>
      </c>
      <c r="K20" s="162" t="s">
        <v>461</v>
      </c>
      <c r="L20" s="162" t="s">
        <v>167</v>
      </c>
      <c r="M20" s="162" t="s">
        <v>547</v>
      </c>
      <c r="N20" s="162" t="s">
        <v>201</v>
      </c>
      <c r="O20" s="162"/>
      <c r="P20" s="162" t="s">
        <v>265</v>
      </c>
      <c r="Q20" s="162"/>
      <c r="R20" s="162" t="s">
        <v>548</v>
      </c>
      <c r="S20" s="162" t="s">
        <v>291</v>
      </c>
      <c r="T20" s="162" t="s">
        <v>549</v>
      </c>
      <c r="U20" s="162"/>
      <c r="V20" s="162" t="s">
        <v>265</v>
      </c>
    </row>
    <row r="21" spans="1:22" x14ac:dyDescent="0.2">
      <c r="A21" s="162" t="s">
        <v>191</v>
      </c>
      <c r="B21" s="162" t="s">
        <v>133</v>
      </c>
      <c r="C21" s="162" t="s">
        <v>163</v>
      </c>
      <c r="D21" s="162" t="s">
        <v>545</v>
      </c>
      <c r="E21" s="162" t="s">
        <v>557</v>
      </c>
      <c r="F21" s="162" t="s">
        <v>260</v>
      </c>
      <c r="G21" s="162" t="s">
        <v>309</v>
      </c>
      <c r="H21" s="162" t="s">
        <v>462</v>
      </c>
      <c r="I21" s="162" t="s">
        <v>462</v>
      </c>
      <c r="J21" s="162" t="s">
        <v>163</v>
      </c>
      <c r="K21" s="162" t="s">
        <v>462</v>
      </c>
      <c r="L21" s="162" t="s">
        <v>162</v>
      </c>
      <c r="M21" s="162" t="s">
        <v>555</v>
      </c>
      <c r="N21" s="162" t="s">
        <v>202</v>
      </c>
      <c r="O21" s="162"/>
      <c r="P21" s="162" t="s">
        <v>265</v>
      </c>
      <c r="Q21" s="162"/>
      <c r="R21" s="162" t="s">
        <v>548</v>
      </c>
      <c r="S21" s="162" t="s">
        <v>291</v>
      </c>
      <c r="T21" s="162" t="s">
        <v>549</v>
      </c>
      <c r="U21" s="162"/>
      <c r="V21" s="162" t="s">
        <v>265</v>
      </c>
    </row>
    <row r="22" spans="1:22" x14ac:dyDescent="0.2">
      <c r="A22" s="162" t="s">
        <v>191</v>
      </c>
      <c r="B22" s="162" t="s">
        <v>133</v>
      </c>
      <c r="C22" s="162" t="s">
        <v>157</v>
      </c>
      <c r="D22" s="162" t="s">
        <v>545</v>
      </c>
      <c r="E22" s="162" t="s">
        <v>557</v>
      </c>
      <c r="F22" s="162" t="s">
        <v>260</v>
      </c>
      <c r="G22" s="162" t="s">
        <v>310</v>
      </c>
      <c r="H22" s="162" t="s">
        <v>463</v>
      </c>
      <c r="I22" s="162" t="s">
        <v>463</v>
      </c>
      <c r="J22" s="162" t="s">
        <v>157</v>
      </c>
      <c r="K22" s="162" t="s">
        <v>463</v>
      </c>
      <c r="L22" s="162" t="s">
        <v>156</v>
      </c>
      <c r="M22" s="162" t="s">
        <v>547</v>
      </c>
      <c r="N22" s="162" t="s">
        <v>201</v>
      </c>
      <c r="O22" s="162"/>
      <c r="P22" s="162" t="s">
        <v>265</v>
      </c>
      <c r="Q22" s="162"/>
      <c r="R22" s="162" t="s">
        <v>548</v>
      </c>
      <c r="S22" s="162" t="s">
        <v>291</v>
      </c>
      <c r="T22" s="162" t="s">
        <v>549</v>
      </c>
      <c r="U22" s="162"/>
      <c r="V22" s="162" t="s">
        <v>265</v>
      </c>
    </row>
    <row r="23" spans="1:22" x14ac:dyDescent="0.2">
      <c r="A23" s="162" t="s">
        <v>191</v>
      </c>
      <c r="B23" s="162" t="s">
        <v>133</v>
      </c>
      <c r="C23" s="162" t="s">
        <v>150</v>
      </c>
      <c r="D23" s="162" t="s">
        <v>545</v>
      </c>
      <c r="E23" s="162" t="s">
        <v>557</v>
      </c>
      <c r="F23" s="162" t="s">
        <v>260</v>
      </c>
      <c r="G23" s="162" t="s">
        <v>311</v>
      </c>
      <c r="H23" s="162" t="s">
        <v>464</v>
      </c>
      <c r="I23" s="162" t="s">
        <v>464</v>
      </c>
      <c r="J23" s="162" t="s">
        <v>150</v>
      </c>
      <c r="K23" s="162" t="s">
        <v>464</v>
      </c>
      <c r="L23" s="162" t="s">
        <v>149</v>
      </c>
      <c r="M23" s="162" t="s">
        <v>547</v>
      </c>
      <c r="N23" s="162" t="s">
        <v>201</v>
      </c>
      <c r="O23" s="162"/>
      <c r="P23" s="162" t="s">
        <v>265</v>
      </c>
      <c r="Q23" s="162"/>
      <c r="R23" s="162" t="s">
        <v>548</v>
      </c>
      <c r="S23" s="162" t="s">
        <v>291</v>
      </c>
      <c r="T23" s="162" t="s">
        <v>549</v>
      </c>
      <c r="U23" s="162"/>
      <c r="V23" s="162" t="s">
        <v>265</v>
      </c>
    </row>
    <row r="24" spans="1:22" x14ac:dyDescent="0.2">
      <c r="A24" s="162" t="s">
        <v>191</v>
      </c>
      <c r="B24" s="162" t="s">
        <v>79</v>
      </c>
      <c r="C24" s="162" t="s">
        <v>147</v>
      </c>
      <c r="D24" s="162" t="s">
        <v>545</v>
      </c>
      <c r="E24" s="162" t="s">
        <v>557</v>
      </c>
      <c r="F24" s="162" t="s">
        <v>260</v>
      </c>
      <c r="G24" s="162" t="s">
        <v>312</v>
      </c>
      <c r="H24" s="162" t="s">
        <v>465</v>
      </c>
      <c r="I24" s="162" t="s">
        <v>465</v>
      </c>
      <c r="J24" s="162" t="s">
        <v>147</v>
      </c>
      <c r="K24" s="162" t="s">
        <v>465</v>
      </c>
      <c r="L24" s="162" t="s">
        <v>147</v>
      </c>
      <c r="M24" s="162" t="s">
        <v>547</v>
      </c>
      <c r="N24" s="162" t="s">
        <v>201</v>
      </c>
      <c r="O24" s="162"/>
      <c r="P24" s="162" t="s">
        <v>265</v>
      </c>
      <c r="Q24" s="162"/>
      <c r="R24" s="162" t="s">
        <v>548</v>
      </c>
      <c r="S24" s="162" t="s">
        <v>291</v>
      </c>
      <c r="T24" s="162" t="s">
        <v>549</v>
      </c>
      <c r="U24" s="162"/>
      <c r="V24" s="162" t="s">
        <v>265</v>
      </c>
    </row>
    <row r="25" spans="1:22" x14ac:dyDescent="0.2">
      <c r="A25" s="162" t="s">
        <v>191</v>
      </c>
      <c r="B25" s="162" t="s">
        <v>133</v>
      </c>
      <c r="C25" s="162" t="s">
        <v>146</v>
      </c>
      <c r="D25" s="162" t="s">
        <v>545</v>
      </c>
      <c r="E25" s="162" t="s">
        <v>557</v>
      </c>
      <c r="F25" s="162" t="s">
        <v>260</v>
      </c>
      <c r="G25" s="162" t="s">
        <v>313</v>
      </c>
      <c r="H25" s="162" t="s">
        <v>466</v>
      </c>
      <c r="I25" s="162" t="s">
        <v>466</v>
      </c>
      <c r="J25" s="162" t="s">
        <v>146</v>
      </c>
      <c r="K25" s="162" t="s">
        <v>466</v>
      </c>
      <c r="L25" s="162" t="s">
        <v>145</v>
      </c>
      <c r="M25" s="162" t="s">
        <v>547</v>
      </c>
      <c r="N25" s="162" t="s">
        <v>201</v>
      </c>
      <c r="O25" s="162"/>
      <c r="P25" s="162" t="s">
        <v>265</v>
      </c>
      <c r="Q25" s="162"/>
      <c r="R25" s="162" t="s">
        <v>548</v>
      </c>
      <c r="S25" s="162" t="s">
        <v>291</v>
      </c>
      <c r="T25" s="162" t="s">
        <v>549</v>
      </c>
      <c r="U25" s="162"/>
      <c r="V25" s="162" t="s">
        <v>265</v>
      </c>
    </row>
    <row r="26" spans="1:22" x14ac:dyDescent="0.2">
      <c r="A26" s="162" t="s">
        <v>191</v>
      </c>
      <c r="B26" s="162" t="s">
        <v>133</v>
      </c>
      <c r="C26" s="162" t="s">
        <v>194</v>
      </c>
      <c r="D26" s="162" t="s">
        <v>545</v>
      </c>
      <c r="E26" s="162" t="s">
        <v>557</v>
      </c>
      <c r="F26" s="162" t="s">
        <v>260</v>
      </c>
      <c r="G26" s="162" t="s">
        <v>314</v>
      </c>
      <c r="H26" s="162" t="s">
        <v>467</v>
      </c>
      <c r="I26" s="162" t="s">
        <v>467</v>
      </c>
      <c r="J26" s="162" t="s">
        <v>194</v>
      </c>
      <c r="K26" s="162" t="s">
        <v>467</v>
      </c>
      <c r="L26" s="162" t="s">
        <v>144</v>
      </c>
      <c r="M26" s="162" t="s">
        <v>547</v>
      </c>
      <c r="N26" s="162" t="s">
        <v>201</v>
      </c>
      <c r="O26" s="162"/>
      <c r="P26" s="162" t="s">
        <v>265</v>
      </c>
      <c r="Q26" s="162"/>
      <c r="R26" s="162" t="s">
        <v>548</v>
      </c>
      <c r="S26" s="162" t="s">
        <v>291</v>
      </c>
      <c r="T26" s="162" t="s">
        <v>549</v>
      </c>
      <c r="U26" s="162"/>
      <c r="V26" s="162" t="s">
        <v>265</v>
      </c>
    </row>
    <row r="27" spans="1:22" x14ac:dyDescent="0.2">
      <c r="A27" s="162" t="s">
        <v>191</v>
      </c>
      <c r="B27" s="162" t="s">
        <v>133</v>
      </c>
      <c r="C27" s="162" t="s">
        <v>141</v>
      </c>
      <c r="D27" s="162" t="s">
        <v>545</v>
      </c>
      <c r="E27" s="162" t="s">
        <v>557</v>
      </c>
      <c r="F27" s="162" t="s">
        <v>260</v>
      </c>
      <c r="G27" s="162" t="s">
        <v>315</v>
      </c>
      <c r="H27" s="162" t="s">
        <v>468</v>
      </c>
      <c r="I27" s="162" t="s">
        <v>468</v>
      </c>
      <c r="J27" s="162" t="s">
        <v>141</v>
      </c>
      <c r="K27" s="162" t="s">
        <v>468</v>
      </c>
      <c r="L27" s="162" t="s">
        <v>140</v>
      </c>
      <c r="M27" s="162" t="s">
        <v>547</v>
      </c>
      <c r="N27" s="162" t="s">
        <v>201</v>
      </c>
      <c r="O27" s="162"/>
      <c r="P27" s="162" t="s">
        <v>265</v>
      </c>
      <c r="Q27" s="162"/>
      <c r="R27" s="162" t="s">
        <v>548</v>
      </c>
      <c r="S27" s="162" t="s">
        <v>291</v>
      </c>
      <c r="T27" s="162" t="s">
        <v>549</v>
      </c>
      <c r="U27" s="162"/>
      <c r="V27" s="162" t="s">
        <v>265</v>
      </c>
    </row>
    <row r="28" spans="1:22" x14ac:dyDescent="0.2">
      <c r="A28" s="162" t="s">
        <v>191</v>
      </c>
      <c r="B28" s="162" t="s">
        <v>133</v>
      </c>
      <c r="C28" s="162" t="s">
        <v>139</v>
      </c>
      <c r="D28" s="162" t="s">
        <v>545</v>
      </c>
      <c r="E28" s="162" t="s">
        <v>557</v>
      </c>
      <c r="F28" s="162" t="s">
        <v>260</v>
      </c>
      <c r="G28" s="162" t="s">
        <v>316</v>
      </c>
      <c r="H28" s="162" t="s">
        <v>469</v>
      </c>
      <c r="I28" s="162" t="s">
        <v>469</v>
      </c>
      <c r="J28" s="162" t="s">
        <v>139</v>
      </c>
      <c r="K28" s="162" t="s">
        <v>469</v>
      </c>
      <c r="L28" s="162" t="s">
        <v>138</v>
      </c>
      <c r="M28" s="162" t="s">
        <v>550</v>
      </c>
      <c r="N28" s="162" t="s">
        <v>203</v>
      </c>
      <c r="O28" s="162"/>
      <c r="P28" s="162" t="s">
        <v>265</v>
      </c>
      <c r="Q28" s="162"/>
      <c r="R28" s="162" t="s">
        <v>548</v>
      </c>
      <c r="S28" s="162" t="s">
        <v>291</v>
      </c>
      <c r="T28" s="162" t="s">
        <v>549</v>
      </c>
      <c r="U28" s="162"/>
      <c r="V28" s="162" t="s">
        <v>265</v>
      </c>
    </row>
    <row r="29" spans="1:22" x14ac:dyDescent="0.2">
      <c r="A29" s="162" t="s">
        <v>191</v>
      </c>
      <c r="B29" s="162" t="s">
        <v>133</v>
      </c>
      <c r="C29" s="162" t="s">
        <v>137</v>
      </c>
      <c r="D29" s="162" t="s">
        <v>545</v>
      </c>
      <c r="E29" s="162" t="s">
        <v>557</v>
      </c>
      <c r="F29" s="162" t="s">
        <v>260</v>
      </c>
      <c r="G29" s="162" t="s">
        <v>317</v>
      </c>
      <c r="H29" s="162" t="s">
        <v>470</v>
      </c>
      <c r="I29" s="162" t="s">
        <v>470</v>
      </c>
      <c r="J29" s="162" t="s">
        <v>137</v>
      </c>
      <c r="K29" s="162" t="s">
        <v>470</v>
      </c>
      <c r="L29" s="162" t="s">
        <v>136</v>
      </c>
      <c r="M29" s="162" t="s">
        <v>547</v>
      </c>
      <c r="N29" s="162" t="s">
        <v>201</v>
      </c>
      <c r="O29" s="162"/>
      <c r="P29" s="162" t="s">
        <v>265</v>
      </c>
      <c r="Q29" s="162"/>
      <c r="R29" s="162" t="s">
        <v>548</v>
      </c>
      <c r="S29" s="162" t="s">
        <v>291</v>
      </c>
      <c r="T29" s="162" t="s">
        <v>549</v>
      </c>
      <c r="U29" s="162"/>
      <c r="V29" s="162" t="s">
        <v>265</v>
      </c>
    </row>
    <row r="30" spans="1:22" x14ac:dyDescent="0.2">
      <c r="A30" s="162" t="s">
        <v>191</v>
      </c>
      <c r="B30" s="162" t="s">
        <v>133</v>
      </c>
      <c r="C30" s="162" t="s">
        <v>135</v>
      </c>
      <c r="D30" s="162" t="s">
        <v>545</v>
      </c>
      <c r="E30" s="162" t="s">
        <v>557</v>
      </c>
      <c r="F30" s="162" t="s">
        <v>260</v>
      </c>
      <c r="G30" s="162" t="s">
        <v>318</v>
      </c>
      <c r="H30" s="162" t="s">
        <v>471</v>
      </c>
      <c r="I30" s="162" t="s">
        <v>471</v>
      </c>
      <c r="J30" s="162" t="s">
        <v>135</v>
      </c>
      <c r="K30" s="162" t="s">
        <v>471</v>
      </c>
      <c r="L30" s="162" t="s">
        <v>134</v>
      </c>
      <c r="M30" s="162" t="s">
        <v>550</v>
      </c>
      <c r="N30" s="162" t="s">
        <v>203</v>
      </c>
      <c r="O30" s="162"/>
      <c r="P30" s="162" t="s">
        <v>265</v>
      </c>
      <c r="Q30" s="162"/>
      <c r="R30" s="162" t="s">
        <v>548</v>
      </c>
      <c r="S30" s="162" t="s">
        <v>291</v>
      </c>
      <c r="T30" s="162" t="s">
        <v>549</v>
      </c>
      <c r="U30" s="162"/>
      <c r="V30" s="162" t="s">
        <v>265</v>
      </c>
    </row>
    <row r="31" spans="1:22" x14ac:dyDescent="0.2">
      <c r="A31" s="162" t="s">
        <v>191</v>
      </c>
      <c r="B31" s="162" t="s">
        <v>133</v>
      </c>
      <c r="C31" s="162" t="s">
        <v>281</v>
      </c>
      <c r="D31" s="162" t="s">
        <v>545</v>
      </c>
      <c r="E31" s="162" t="s">
        <v>557</v>
      </c>
      <c r="F31" s="162" t="s">
        <v>260</v>
      </c>
      <c r="G31" s="162" t="s">
        <v>319</v>
      </c>
      <c r="H31" s="162" t="s">
        <v>472</v>
      </c>
      <c r="I31" s="162" t="s">
        <v>472</v>
      </c>
      <c r="J31" s="162" t="s">
        <v>281</v>
      </c>
      <c r="K31" s="162" t="s">
        <v>472</v>
      </c>
      <c r="L31" s="162" t="s">
        <v>287</v>
      </c>
      <c r="M31" s="162" t="s">
        <v>550</v>
      </c>
      <c r="N31" s="162"/>
      <c r="O31" s="162"/>
      <c r="P31" s="162" t="s">
        <v>265</v>
      </c>
      <c r="Q31" s="162"/>
      <c r="R31" s="162" t="s">
        <v>548</v>
      </c>
      <c r="S31" s="162" t="s">
        <v>291</v>
      </c>
      <c r="T31" s="162" t="s">
        <v>549</v>
      </c>
      <c r="U31" s="162"/>
      <c r="V31" s="162" t="s">
        <v>265</v>
      </c>
    </row>
    <row r="32" spans="1:22" x14ac:dyDescent="0.2">
      <c r="A32" s="162" t="s">
        <v>191</v>
      </c>
      <c r="B32" s="162" t="s">
        <v>133</v>
      </c>
      <c r="C32" s="162" t="s">
        <v>283</v>
      </c>
      <c r="D32" s="162" t="s">
        <v>545</v>
      </c>
      <c r="E32" s="162" t="s">
        <v>557</v>
      </c>
      <c r="F32" s="162" t="s">
        <v>260</v>
      </c>
      <c r="G32" s="162" t="s">
        <v>320</v>
      </c>
      <c r="H32" s="162" t="s">
        <v>473</v>
      </c>
      <c r="I32" s="162" t="s">
        <v>473</v>
      </c>
      <c r="J32" s="162" t="s">
        <v>283</v>
      </c>
      <c r="K32" s="162" t="s">
        <v>473</v>
      </c>
      <c r="L32" s="162" t="s">
        <v>214</v>
      </c>
      <c r="M32" s="162" t="s">
        <v>547</v>
      </c>
      <c r="N32" s="162"/>
      <c r="O32" s="162"/>
      <c r="P32" s="162" t="s">
        <v>265</v>
      </c>
      <c r="Q32" s="162"/>
      <c r="R32" s="162" t="s">
        <v>548</v>
      </c>
      <c r="S32" s="162" t="s">
        <v>291</v>
      </c>
      <c r="T32" s="162" t="s">
        <v>549</v>
      </c>
      <c r="U32" s="162"/>
      <c r="V32" s="162" t="s">
        <v>265</v>
      </c>
    </row>
    <row r="33" spans="1:22" x14ac:dyDescent="0.2">
      <c r="A33" s="162" t="s">
        <v>191</v>
      </c>
      <c r="B33" s="162" t="s">
        <v>133</v>
      </c>
      <c r="C33" s="162" t="s">
        <v>282</v>
      </c>
      <c r="D33" s="162" t="s">
        <v>545</v>
      </c>
      <c r="E33" s="162" t="s">
        <v>557</v>
      </c>
      <c r="F33" s="162" t="s">
        <v>260</v>
      </c>
      <c r="G33" s="162" t="s">
        <v>321</v>
      </c>
      <c r="H33" s="162" t="s">
        <v>474</v>
      </c>
      <c r="I33" s="162" t="s">
        <v>474</v>
      </c>
      <c r="J33" s="162" t="s">
        <v>282</v>
      </c>
      <c r="K33" s="162" t="s">
        <v>474</v>
      </c>
      <c r="L33" s="162" t="s">
        <v>288</v>
      </c>
      <c r="M33" s="162" t="s">
        <v>547</v>
      </c>
      <c r="N33" s="162"/>
      <c r="O33" s="162"/>
      <c r="P33" s="162" t="s">
        <v>265</v>
      </c>
      <c r="Q33" s="162"/>
      <c r="R33" s="162" t="s">
        <v>548</v>
      </c>
      <c r="S33" s="162" t="s">
        <v>291</v>
      </c>
      <c r="T33" s="162" t="s">
        <v>549</v>
      </c>
      <c r="U33" s="162"/>
      <c r="V33" s="162" t="s">
        <v>265</v>
      </c>
    </row>
    <row r="34" spans="1:22" x14ac:dyDescent="0.2">
      <c r="A34" s="162" t="s">
        <v>191</v>
      </c>
      <c r="B34" s="162" t="s">
        <v>154</v>
      </c>
      <c r="C34" s="162" t="s">
        <v>129</v>
      </c>
      <c r="D34" s="162" t="s">
        <v>545</v>
      </c>
      <c r="E34" s="162" t="s">
        <v>557</v>
      </c>
      <c r="F34" s="162" t="s">
        <v>260</v>
      </c>
      <c r="G34" s="162" t="s">
        <v>322</v>
      </c>
      <c r="H34" s="162" t="s">
        <v>475</v>
      </c>
      <c r="I34" s="162" t="s">
        <v>475</v>
      </c>
      <c r="J34" s="162" t="s">
        <v>129</v>
      </c>
      <c r="K34" s="162" t="s">
        <v>475</v>
      </c>
      <c r="L34" s="162" t="s">
        <v>129</v>
      </c>
      <c r="M34" s="162" t="s">
        <v>547</v>
      </c>
      <c r="N34" s="162" t="s">
        <v>201</v>
      </c>
      <c r="O34" s="162"/>
      <c r="P34" s="162" t="s">
        <v>265</v>
      </c>
      <c r="Q34" s="162"/>
      <c r="R34" s="162" t="s">
        <v>548</v>
      </c>
      <c r="S34" s="162" t="s">
        <v>291</v>
      </c>
      <c r="T34" s="162" t="s">
        <v>549</v>
      </c>
      <c r="U34" s="162"/>
      <c r="V34" s="162" t="s">
        <v>265</v>
      </c>
    </row>
    <row r="35" spans="1:22" x14ac:dyDescent="0.2">
      <c r="A35" s="162" t="s">
        <v>191</v>
      </c>
      <c r="B35" s="162" t="s">
        <v>154</v>
      </c>
      <c r="C35" s="162" t="s">
        <v>197</v>
      </c>
      <c r="D35" s="162" t="s">
        <v>545</v>
      </c>
      <c r="E35" s="162" t="s">
        <v>557</v>
      </c>
      <c r="F35" s="162" t="s">
        <v>260</v>
      </c>
      <c r="G35" s="162" t="s">
        <v>323</v>
      </c>
      <c r="H35" s="162" t="s">
        <v>476</v>
      </c>
      <c r="I35" s="162" t="s">
        <v>476</v>
      </c>
      <c r="J35" s="162" t="s">
        <v>197</v>
      </c>
      <c r="K35" s="162" t="s">
        <v>476</v>
      </c>
      <c r="L35" s="162" t="s">
        <v>266</v>
      </c>
      <c r="M35" s="162" t="s">
        <v>547</v>
      </c>
      <c r="N35" s="162" t="s">
        <v>201</v>
      </c>
      <c r="O35" s="162"/>
      <c r="P35" s="162" t="s">
        <v>265</v>
      </c>
      <c r="Q35" s="162"/>
      <c r="R35" s="162" t="s">
        <v>548</v>
      </c>
      <c r="S35" s="162" t="s">
        <v>291</v>
      </c>
      <c r="T35" s="162" t="s">
        <v>549</v>
      </c>
      <c r="U35" s="162"/>
      <c r="V35" s="162" t="s">
        <v>265</v>
      </c>
    </row>
    <row r="36" spans="1:22" x14ac:dyDescent="0.2">
      <c r="A36" s="162" t="s">
        <v>191</v>
      </c>
      <c r="B36" s="162" t="s">
        <v>154</v>
      </c>
      <c r="C36" s="162" t="s">
        <v>128</v>
      </c>
      <c r="D36" s="162" t="s">
        <v>545</v>
      </c>
      <c r="E36" s="162" t="s">
        <v>557</v>
      </c>
      <c r="F36" s="162" t="s">
        <v>260</v>
      </c>
      <c r="G36" s="162" t="s">
        <v>324</v>
      </c>
      <c r="H36" s="162" t="s">
        <v>477</v>
      </c>
      <c r="I36" s="162" t="s">
        <v>477</v>
      </c>
      <c r="J36" s="162" t="s">
        <v>128</v>
      </c>
      <c r="K36" s="162" t="s">
        <v>477</v>
      </c>
      <c r="L36" s="162" t="s">
        <v>127</v>
      </c>
      <c r="M36" s="162" t="s">
        <v>547</v>
      </c>
      <c r="N36" s="162" t="s">
        <v>201</v>
      </c>
      <c r="O36" s="162"/>
      <c r="P36" s="162" t="s">
        <v>265</v>
      </c>
      <c r="Q36" s="162"/>
      <c r="R36" s="162" t="s">
        <v>548</v>
      </c>
      <c r="S36" s="162" t="s">
        <v>291</v>
      </c>
      <c r="T36" s="162" t="s">
        <v>549</v>
      </c>
      <c r="U36" s="162"/>
      <c r="V36" s="162" t="s">
        <v>265</v>
      </c>
    </row>
    <row r="37" spans="1:22" x14ac:dyDescent="0.2">
      <c r="A37" s="162" t="s">
        <v>191</v>
      </c>
      <c r="B37" s="162" t="s">
        <v>154</v>
      </c>
      <c r="C37" s="162" t="s">
        <v>198</v>
      </c>
      <c r="D37" s="162" t="s">
        <v>545</v>
      </c>
      <c r="E37" s="162" t="s">
        <v>557</v>
      </c>
      <c r="F37" s="162" t="s">
        <v>260</v>
      </c>
      <c r="G37" s="162" t="s">
        <v>325</v>
      </c>
      <c r="H37" s="162" t="s">
        <v>478</v>
      </c>
      <c r="I37" s="162" t="s">
        <v>478</v>
      </c>
      <c r="J37" s="162" t="s">
        <v>198</v>
      </c>
      <c r="K37" s="162" t="s">
        <v>478</v>
      </c>
      <c r="L37" s="162" t="s">
        <v>199</v>
      </c>
      <c r="M37" s="162" t="s">
        <v>552</v>
      </c>
      <c r="N37" s="162" t="s">
        <v>184</v>
      </c>
      <c r="O37" s="162"/>
      <c r="P37" s="162" t="s">
        <v>265</v>
      </c>
      <c r="Q37" s="162"/>
      <c r="R37" s="162" t="s">
        <v>548</v>
      </c>
      <c r="S37" s="162" t="s">
        <v>291</v>
      </c>
      <c r="T37" s="162" t="s">
        <v>549</v>
      </c>
      <c r="U37" s="162"/>
      <c r="V37" s="162" t="s">
        <v>265</v>
      </c>
    </row>
    <row r="38" spans="1:22" x14ac:dyDescent="0.2">
      <c r="A38" s="162" t="s">
        <v>191</v>
      </c>
      <c r="B38" s="162" t="s">
        <v>132</v>
      </c>
      <c r="C38" s="162" t="s">
        <v>56</v>
      </c>
      <c r="D38" s="162" t="s">
        <v>545</v>
      </c>
      <c r="E38" s="162" t="s">
        <v>557</v>
      </c>
      <c r="F38" s="162" t="s">
        <v>260</v>
      </c>
      <c r="G38" s="162" t="s">
        <v>326</v>
      </c>
      <c r="H38" s="162" t="s">
        <v>479</v>
      </c>
      <c r="I38" s="162" t="s">
        <v>479</v>
      </c>
      <c r="J38" s="162" t="s">
        <v>56</v>
      </c>
      <c r="K38" s="162" t="s">
        <v>479</v>
      </c>
      <c r="L38" s="162" t="s">
        <v>267</v>
      </c>
      <c r="M38" s="162" t="s">
        <v>555</v>
      </c>
      <c r="N38" s="162" t="s">
        <v>202</v>
      </c>
      <c r="O38" s="162"/>
      <c r="P38" s="162" t="s">
        <v>265</v>
      </c>
      <c r="Q38" s="162"/>
      <c r="R38" s="162" t="s">
        <v>548</v>
      </c>
      <c r="S38" s="162" t="s">
        <v>291</v>
      </c>
      <c r="T38" s="162" t="s">
        <v>549</v>
      </c>
      <c r="U38" s="162"/>
      <c r="V38" s="162" t="s">
        <v>265</v>
      </c>
    </row>
    <row r="39" spans="1:22" x14ac:dyDescent="0.2">
      <c r="A39" s="162" t="s">
        <v>191</v>
      </c>
      <c r="B39" s="162" t="s">
        <v>130</v>
      </c>
      <c r="C39" s="162" t="s">
        <v>130</v>
      </c>
      <c r="D39" s="162" t="s">
        <v>545</v>
      </c>
      <c r="E39" s="162" t="s">
        <v>557</v>
      </c>
      <c r="F39" s="162" t="s">
        <v>260</v>
      </c>
      <c r="G39" s="162" t="s">
        <v>327</v>
      </c>
      <c r="H39" s="162" t="s">
        <v>480</v>
      </c>
      <c r="I39" s="162" t="s">
        <v>480</v>
      </c>
      <c r="J39" s="162" t="s">
        <v>130</v>
      </c>
      <c r="K39" s="162" t="s">
        <v>480</v>
      </c>
      <c r="L39" s="162" t="s">
        <v>131</v>
      </c>
      <c r="M39" s="162" t="s">
        <v>550</v>
      </c>
      <c r="N39" s="162" t="s">
        <v>203</v>
      </c>
      <c r="O39" s="162"/>
      <c r="P39" s="162" t="s">
        <v>265</v>
      </c>
      <c r="Q39" s="162"/>
      <c r="R39" s="162" t="s">
        <v>548</v>
      </c>
      <c r="S39" s="162" t="s">
        <v>291</v>
      </c>
      <c r="T39" s="162" t="s">
        <v>549</v>
      </c>
      <c r="U39" s="162"/>
      <c r="V39" s="162" t="s">
        <v>265</v>
      </c>
    </row>
    <row r="40" spans="1:22" x14ac:dyDescent="0.2">
      <c r="A40" s="162" t="s">
        <v>191</v>
      </c>
      <c r="B40" s="162" t="s">
        <v>95</v>
      </c>
      <c r="C40" s="162" t="s">
        <v>125</v>
      </c>
      <c r="D40" s="162" t="s">
        <v>545</v>
      </c>
      <c r="E40" s="162" t="s">
        <v>557</v>
      </c>
      <c r="F40" s="162" t="s">
        <v>260</v>
      </c>
      <c r="G40" s="162" t="s">
        <v>328</v>
      </c>
      <c r="H40" s="162" t="s">
        <v>481</v>
      </c>
      <c r="I40" s="162" t="s">
        <v>481</v>
      </c>
      <c r="J40" s="162" t="s">
        <v>125</v>
      </c>
      <c r="K40" s="162" t="s">
        <v>481</v>
      </c>
      <c r="L40" s="162" t="s">
        <v>124</v>
      </c>
      <c r="M40" s="162" t="s">
        <v>550</v>
      </c>
      <c r="N40" s="162" t="s">
        <v>203</v>
      </c>
      <c r="O40" s="162"/>
      <c r="P40" s="162" t="s">
        <v>265</v>
      </c>
      <c r="Q40" s="162"/>
      <c r="R40" s="162" t="s">
        <v>548</v>
      </c>
      <c r="S40" s="162" t="s">
        <v>291</v>
      </c>
      <c r="T40" s="162" t="s">
        <v>549</v>
      </c>
      <c r="U40" s="162"/>
      <c r="V40" s="162" t="s">
        <v>265</v>
      </c>
    </row>
    <row r="41" spans="1:22" x14ac:dyDescent="0.2">
      <c r="A41" s="162" t="s">
        <v>191</v>
      </c>
      <c r="B41" s="162" t="s">
        <v>95</v>
      </c>
      <c r="C41" s="162" t="s">
        <v>123</v>
      </c>
      <c r="D41" s="162" t="s">
        <v>545</v>
      </c>
      <c r="E41" s="162" t="s">
        <v>557</v>
      </c>
      <c r="F41" s="162" t="s">
        <v>260</v>
      </c>
      <c r="G41" s="162" t="s">
        <v>329</v>
      </c>
      <c r="H41" s="162" t="s">
        <v>482</v>
      </c>
      <c r="I41" s="162" t="s">
        <v>482</v>
      </c>
      <c r="J41" s="162" t="s">
        <v>123</v>
      </c>
      <c r="K41" s="162" t="s">
        <v>482</v>
      </c>
      <c r="L41" s="162" t="s">
        <v>122</v>
      </c>
      <c r="M41" s="162" t="s">
        <v>550</v>
      </c>
      <c r="N41" s="162" t="s">
        <v>203</v>
      </c>
      <c r="O41" s="162"/>
      <c r="P41" s="162" t="s">
        <v>265</v>
      </c>
      <c r="Q41" s="162"/>
      <c r="R41" s="162" t="s">
        <v>548</v>
      </c>
      <c r="S41" s="162" t="s">
        <v>291</v>
      </c>
      <c r="T41" s="162" t="s">
        <v>549</v>
      </c>
      <c r="U41" s="162"/>
      <c r="V41" s="162" t="s">
        <v>265</v>
      </c>
    </row>
    <row r="42" spans="1:22" x14ac:dyDescent="0.2">
      <c r="A42" s="162" t="s">
        <v>191</v>
      </c>
      <c r="B42" s="162" t="s">
        <v>95</v>
      </c>
      <c r="C42" s="162" t="s">
        <v>121</v>
      </c>
      <c r="D42" s="162" t="s">
        <v>545</v>
      </c>
      <c r="E42" s="162" t="s">
        <v>557</v>
      </c>
      <c r="F42" s="162" t="s">
        <v>260</v>
      </c>
      <c r="G42" s="162" t="s">
        <v>330</v>
      </c>
      <c r="H42" s="162" t="s">
        <v>483</v>
      </c>
      <c r="I42" s="162" t="s">
        <v>483</v>
      </c>
      <c r="J42" s="162" t="s">
        <v>121</v>
      </c>
      <c r="K42" s="162" t="s">
        <v>483</v>
      </c>
      <c r="L42" s="162" t="s">
        <v>120</v>
      </c>
      <c r="M42" s="162" t="s">
        <v>550</v>
      </c>
      <c r="N42" s="162" t="s">
        <v>203</v>
      </c>
      <c r="O42" s="162"/>
      <c r="P42" s="162" t="s">
        <v>265</v>
      </c>
      <c r="Q42" s="162"/>
      <c r="R42" s="162" t="s">
        <v>548</v>
      </c>
      <c r="S42" s="162" t="s">
        <v>291</v>
      </c>
      <c r="T42" s="162" t="s">
        <v>549</v>
      </c>
      <c r="U42" s="162"/>
      <c r="V42" s="162" t="s">
        <v>265</v>
      </c>
    </row>
    <row r="43" spans="1:22" x14ac:dyDescent="0.2">
      <c r="A43" s="162" t="s">
        <v>191</v>
      </c>
      <c r="B43" s="162" t="s">
        <v>95</v>
      </c>
      <c r="C43" s="162" t="s">
        <v>116</v>
      </c>
      <c r="D43" s="162" t="s">
        <v>545</v>
      </c>
      <c r="E43" s="162" t="s">
        <v>557</v>
      </c>
      <c r="F43" s="162" t="s">
        <v>260</v>
      </c>
      <c r="G43" s="162" t="s">
        <v>331</v>
      </c>
      <c r="H43" s="162" t="s">
        <v>444</v>
      </c>
      <c r="I43" s="162" t="s">
        <v>444</v>
      </c>
      <c r="J43" s="162" t="s">
        <v>116</v>
      </c>
      <c r="K43" s="162" t="s">
        <v>444</v>
      </c>
      <c r="L43" s="162" t="s">
        <v>116</v>
      </c>
      <c r="M43" s="162" t="s">
        <v>550</v>
      </c>
      <c r="N43" s="162" t="s">
        <v>203</v>
      </c>
      <c r="O43" s="162"/>
      <c r="P43" s="162" t="s">
        <v>265</v>
      </c>
      <c r="Q43" s="162"/>
      <c r="R43" s="162" t="s">
        <v>548</v>
      </c>
      <c r="S43" s="162" t="s">
        <v>291</v>
      </c>
      <c r="T43" s="162" t="s">
        <v>549</v>
      </c>
      <c r="U43" s="162"/>
      <c r="V43" s="162" t="s">
        <v>265</v>
      </c>
    </row>
    <row r="44" spans="1:22" x14ac:dyDescent="0.2">
      <c r="A44" s="162" t="s">
        <v>191</v>
      </c>
      <c r="B44" s="162" t="s">
        <v>95</v>
      </c>
      <c r="C44" s="162" t="s">
        <v>116</v>
      </c>
      <c r="D44" s="162" t="s">
        <v>545</v>
      </c>
      <c r="E44" s="162" t="s">
        <v>557</v>
      </c>
      <c r="F44" s="162" t="s">
        <v>260</v>
      </c>
      <c r="G44" s="162" t="s">
        <v>331</v>
      </c>
      <c r="H44" s="162" t="s">
        <v>444</v>
      </c>
      <c r="I44" s="162" t="s">
        <v>444</v>
      </c>
      <c r="J44" s="162" t="s">
        <v>116</v>
      </c>
      <c r="K44" s="162" t="s">
        <v>444</v>
      </c>
      <c r="L44" s="162" t="s">
        <v>116</v>
      </c>
      <c r="M44" s="162" t="s">
        <v>550</v>
      </c>
      <c r="N44" s="162" t="s">
        <v>203</v>
      </c>
      <c r="O44" s="162"/>
      <c r="P44" s="162" t="s">
        <v>265</v>
      </c>
      <c r="Q44" s="162" t="s">
        <v>212</v>
      </c>
      <c r="R44" s="162" t="s">
        <v>558</v>
      </c>
      <c r="S44" s="162" t="s">
        <v>291</v>
      </c>
      <c r="T44" s="162" t="s">
        <v>549</v>
      </c>
      <c r="U44" s="162"/>
      <c r="V44" s="162" t="s">
        <v>265</v>
      </c>
    </row>
    <row r="45" spans="1:22" x14ac:dyDescent="0.2">
      <c r="A45" s="162" t="s">
        <v>191</v>
      </c>
      <c r="B45" s="162" t="s">
        <v>95</v>
      </c>
      <c r="C45" s="162" t="s">
        <v>113</v>
      </c>
      <c r="D45" s="162" t="s">
        <v>545</v>
      </c>
      <c r="E45" s="162" t="s">
        <v>557</v>
      </c>
      <c r="F45" s="162" t="s">
        <v>260</v>
      </c>
      <c r="G45" s="162" t="s">
        <v>332</v>
      </c>
      <c r="H45" s="162" t="s">
        <v>455</v>
      </c>
      <c r="I45" s="162" t="s">
        <v>455</v>
      </c>
      <c r="J45" s="162" t="s">
        <v>113</v>
      </c>
      <c r="K45" s="162" t="s">
        <v>455</v>
      </c>
      <c r="L45" s="162" t="s">
        <v>112</v>
      </c>
      <c r="M45" s="162" t="s">
        <v>551</v>
      </c>
      <c r="N45" s="162" t="s">
        <v>204</v>
      </c>
      <c r="O45" s="162"/>
      <c r="P45" s="162" t="s">
        <v>265</v>
      </c>
      <c r="Q45" s="162"/>
      <c r="R45" s="162" t="s">
        <v>548</v>
      </c>
      <c r="S45" s="162" t="s">
        <v>291</v>
      </c>
      <c r="T45" s="162" t="s">
        <v>549</v>
      </c>
      <c r="U45" s="162"/>
      <c r="V45" s="162" t="s">
        <v>265</v>
      </c>
    </row>
    <row r="46" spans="1:22" x14ac:dyDescent="0.2">
      <c r="A46" s="162" t="s">
        <v>191</v>
      </c>
      <c r="B46" s="162" t="s">
        <v>95</v>
      </c>
      <c r="C46" s="162" t="s">
        <v>113</v>
      </c>
      <c r="D46" s="162" t="s">
        <v>545</v>
      </c>
      <c r="E46" s="162" t="s">
        <v>557</v>
      </c>
      <c r="F46" s="162" t="s">
        <v>260</v>
      </c>
      <c r="G46" s="162" t="s">
        <v>332</v>
      </c>
      <c r="H46" s="162" t="s">
        <v>455</v>
      </c>
      <c r="I46" s="162" t="s">
        <v>455</v>
      </c>
      <c r="J46" s="162" t="s">
        <v>113</v>
      </c>
      <c r="K46" s="162" t="s">
        <v>455</v>
      </c>
      <c r="L46" s="162" t="s">
        <v>112</v>
      </c>
      <c r="M46" s="162" t="s">
        <v>559</v>
      </c>
      <c r="N46" s="162" t="s">
        <v>205</v>
      </c>
      <c r="O46" s="162"/>
      <c r="P46" s="162" t="s">
        <v>265</v>
      </c>
      <c r="Q46" s="162"/>
      <c r="R46" s="162" t="s">
        <v>548</v>
      </c>
      <c r="S46" s="162" t="s">
        <v>291</v>
      </c>
      <c r="T46" s="162" t="s">
        <v>549</v>
      </c>
      <c r="U46" s="162"/>
      <c r="V46" s="162" t="s">
        <v>265</v>
      </c>
    </row>
    <row r="47" spans="1:22" x14ac:dyDescent="0.2">
      <c r="A47" s="162" t="s">
        <v>191</v>
      </c>
      <c r="B47" s="162" t="s">
        <v>95</v>
      </c>
      <c r="C47" s="162" t="s">
        <v>206</v>
      </c>
      <c r="D47" s="162" t="s">
        <v>545</v>
      </c>
      <c r="E47" s="162" t="s">
        <v>557</v>
      </c>
      <c r="F47" s="162" t="s">
        <v>260</v>
      </c>
      <c r="G47" s="162" t="s">
        <v>333</v>
      </c>
      <c r="H47" s="162" t="s">
        <v>445</v>
      </c>
      <c r="I47" s="162" t="s">
        <v>445</v>
      </c>
      <c r="J47" s="162" t="s">
        <v>206</v>
      </c>
      <c r="K47" s="162" t="s">
        <v>445</v>
      </c>
      <c r="L47" s="162" t="s">
        <v>109</v>
      </c>
      <c r="M47" s="162" t="s">
        <v>551</v>
      </c>
      <c r="N47" s="162" t="s">
        <v>204</v>
      </c>
      <c r="O47" s="162"/>
      <c r="P47" s="162" t="s">
        <v>265</v>
      </c>
      <c r="Q47" s="162"/>
      <c r="R47" s="162" t="s">
        <v>548</v>
      </c>
      <c r="S47" s="162" t="s">
        <v>291</v>
      </c>
      <c r="T47" s="162" t="s">
        <v>549</v>
      </c>
      <c r="U47" s="162"/>
      <c r="V47" s="162" t="s">
        <v>265</v>
      </c>
    </row>
    <row r="48" spans="1:22" x14ac:dyDescent="0.2">
      <c r="A48" s="162" t="s">
        <v>191</v>
      </c>
      <c r="B48" s="162" t="s">
        <v>95</v>
      </c>
      <c r="C48" s="162" t="s">
        <v>108</v>
      </c>
      <c r="D48" s="162" t="s">
        <v>545</v>
      </c>
      <c r="E48" s="162" t="s">
        <v>557</v>
      </c>
      <c r="F48" s="162" t="s">
        <v>260</v>
      </c>
      <c r="G48" s="162" t="s">
        <v>334</v>
      </c>
      <c r="H48" s="162" t="s">
        <v>484</v>
      </c>
      <c r="I48" s="162" t="s">
        <v>484</v>
      </c>
      <c r="J48" s="162" t="s">
        <v>108</v>
      </c>
      <c r="K48" s="162" t="s">
        <v>484</v>
      </c>
      <c r="L48" s="162" t="s">
        <v>107</v>
      </c>
      <c r="M48" s="162" t="s">
        <v>555</v>
      </c>
      <c r="N48" s="162" t="s">
        <v>202</v>
      </c>
      <c r="O48" s="162"/>
      <c r="P48" s="162" t="s">
        <v>265</v>
      </c>
      <c r="Q48" s="162"/>
      <c r="R48" s="162" t="s">
        <v>548</v>
      </c>
      <c r="S48" s="162" t="s">
        <v>291</v>
      </c>
      <c r="T48" s="162" t="s">
        <v>549</v>
      </c>
      <c r="U48" s="162"/>
      <c r="V48" s="162" t="s">
        <v>265</v>
      </c>
    </row>
    <row r="49" spans="1:22" x14ac:dyDescent="0.2">
      <c r="A49" s="162" t="s">
        <v>191</v>
      </c>
      <c r="B49" s="162" t="s">
        <v>95</v>
      </c>
      <c r="C49" s="162" t="s">
        <v>106</v>
      </c>
      <c r="D49" s="162" t="s">
        <v>545</v>
      </c>
      <c r="E49" s="162" t="s">
        <v>557</v>
      </c>
      <c r="F49" s="162" t="s">
        <v>260</v>
      </c>
      <c r="G49" s="162" t="s">
        <v>335</v>
      </c>
      <c r="H49" s="162" t="s">
        <v>485</v>
      </c>
      <c r="I49" s="162" t="s">
        <v>485</v>
      </c>
      <c r="J49" s="162" t="s">
        <v>106</v>
      </c>
      <c r="K49" s="162" t="s">
        <v>485</v>
      </c>
      <c r="L49" s="162" t="s">
        <v>105</v>
      </c>
      <c r="M49" s="162" t="s">
        <v>550</v>
      </c>
      <c r="N49" s="162" t="s">
        <v>203</v>
      </c>
      <c r="O49" s="162"/>
      <c r="P49" s="162" t="s">
        <v>265</v>
      </c>
      <c r="Q49" s="162"/>
      <c r="R49" s="162" t="s">
        <v>548</v>
      </c>
      <c r="S49" s="162" t="s">
        <v>291</v>
      </c>
      <c r="T49" s="162" t="s">
        <v>549</v>
      </c>
      <c r="U49" s="162"/>
      <c r="V49" s="162" t="s">
        <v>265</v>
      </c>
    </row>
    <row r="50" spans="1:22" x14ac:dyDescent="0.2">
      <c r="A50" s="162" t="s">
        <v>191</v>
      </c>
      <c r="B50" s="162" t="s">
        <v>95</v>
      </c>
      <c r="C50" s="162" t="s">
        <v>104</v>
      </c>
      <c r="D50" s="162" t="s">
        <v>545</v>
      </c>
      <c r="E50" s="162" t="s">
        <v>557</v>
      </c>
      <c r="F50" s="162" t="s">
        <v>260</v>
      </c>
      <c r="G50" s="162" t="s">
        <v>336</v>
      </c>
      <c r="H50" s="162" t="s">
        <v>486</v>
      </c>
      <c r="I50" s="162" t="s">
        <v>486</v>
      </c>
      <c r="J50" s="162" t="s">
        <v>104</v>
      </c>
      <c r="K50" s="162" t="s">
        <v>486</v>
      </c>
      <c r="L50" s="162" t="s">
        <v>103</v>
      </c>
      <c r="M50" s="162" t="s">
        <v>550</v>
      </c>
      <c r="N50" s="162" t="s">
        <v>203</v>
      </c>
      <c r="O50" s="162"/>
      <c r="P50" s="162" t="s">
        <v>265</v>
      </c>
      <c r="Q50" s="162"/>
      <c r="R50" s="162" t="s">
        <v>548</v>
      </c>
      <c r="S50" s="162" t="s">
        <v>291</v>
      </c>
      <c r="T50" s="162" t="s">
        <v>549</v>
      </c>
      <c r="U50" s="162"/>
      <c r="V50" s="162" t="s">
        <v>265</v>
      </c>
    </row>
    <row r="51" spans="1:22" x14ac:dyDescent="0.2">
      <c r="A51" s="162" t="s">
        <v>191</v>
      </c>
      <c r="B51" s="162" t="s">
        <v>95</v>
      </c>
      <c r="C51" s="162" t="s">
        <v>102</v>
      </c>
      <c r="D51" s="162" t="s">
        <v>545</v>
      </c>
      <c r="E51" s="162" t="s">
        <v>557</v>
      </c>
      <c r="F51" s="162" t="s">
        <v>260</v>
      </c>
      <c r="G51" s="162" t="s">
        <v>337</v>
      </c>
      <c r="H51" s="162" t="s">
        <v>487</v>
      </c>
      <c r="I51" s="162" t="s">
        <v>487</v>
      </c>
      <c r="J51" s="162" t="s">
        <v>102</v>
      </c>
      <c r="K51" s="162" t="s">
        <v>487</v>
      </c>
      <c r="L51" s="162" t="s">
        <v>101</v>
      </c>
      <c r="M51" s="162" t="s">
        <v>555</v>
      </c>
      <c r="N51" s="162" t="s">
        <v>202</v>
      </c>
      <c r="O51" s="162"/>
      <c r="P51" s="162" t="s">
        <v>265</v>
      </c>
      <c r="Q51" s="162"/>
      <c r="R51" s="162" t="s">
        <v>548</v>
      </c>
      <c r="S51" s="162" t="s">
        <v>291</v>
      </c>
      <c r="T51" s="162" t="s">
        <v>549</v>
      </c>
      <c r="U51" s="162"/>
      <c r="V51" s="162" t="s">
        <v>265</v>
      </c>
    </row>
    <row r="52" spans="1:22" x14ac:dyDescent="0.2">
      <c r="A52" s="162" t="s">
        <v>191</v>
      </c>
      <c r="B52" s="162" t="s">
        <v>95</v>
      </c>
      <c r="C52" s="162" t="s">
        <v>100</v>
      </c>
      <c r="D52" s="162" t="s">
        <v>545</v>
      </c>
      <c r="E52" s="162" t="s">
        <v>557</v>
      </c>
      <c r="F52" s="162" t="s">
        <v>260</v>
      </c>
      <c r="G52" s="162" t="s">
        <v>338</v>
      </c>
      <c r="H52" s="162" t="s">
        <v>488</v>
      </c>
      <c r="I52" s="162" t="s">
        <v>488</v>
      </c>
      <c r="J52" s="162" t="s">
        <v>100</v>
      </c>
      <c r="K52" s="162" t="s">
        <v>488</v>
      </c>
      <c r="L52" s="162" t="s">
        <v>100</v>
      </c>
      <c r="M52" s="162" t="s">
        <v>550</v>
      </c>
      <c r="N52" s="162" t="s">
        <v>203</v>
      </c>
      <c r="O52" s="162"/>
      <c r="P52" s="162" t="s">
        <v>265</v>
      </c>
      <c r="Q52" s="162"/>
      <c r="R52" s="162" t="s">
        <v>548</v>
      </c>
      <c r="S52" s="162" t="s">
        <v>291</v>
      </c>
      <c r="T52" s="162" t="s">
        <v>549</v>
      </c>
      <c r="U52" s="162"/>
      <c r="V52" s="162" t="s">
        <v>265</v>
      </c>
    </row>
    <row r="53" spans="1:22" x14ac:dyDescent="0.2">
      <c r="A53" s="162" t="s">
        <v>191</v>
      </c>
      <c r="B53" s="162" t="s">
        <v>95</v>
      </c>
      <c r="C53" s="162" t="s">
        <v>99</v>
      </c>
      <c r="D53" s="162" t="s">
        <v>545</v>
      </c>
      <c r="E53" s="162" t="s">
        <v>557</v>
      </c>
      <c r="F53" s="162" t="s">
        <v>260</v>
      </c>
      <c r="G53" s="162" t="s">
        <v>339</v>
      </c>
      <c r="H53" s="162" t="s">
        <v>456</v>
      </c>
      <c r="I53" s="162" t="s">
        <v>456</v>
      </c>
      <c r="J53" s="162" t="s">
        <v>99</v>
      </c>
      <c r="K53" s="162" t="s">
        <v>456</v>
      </c>
      <c r="L53" s="162" t="s">
        <v>98</v>
      </c>
      <c r="M53" s="162" t="s">
        <v>555</v>
      </c>
      <c r="N53" s="162" t="s">
        <v>202</v>
      </c>
      <c r="O53" s="162"/>
      <c r="P53" s="162" t="s">
        <v>265</v>
      </c>
      <c r="Q53" s="162"/>
      <c r="R53" s="162" t="s">
        <v>548</v>
      </c>
      <c r="S53" s="162" t="s">
        <v>291</v>
      </c>
      <c r="T53" s="162" t="s">
        <v>549</v>
      </c>
      <c r="U53" s="162"/>
      <c r="V53" s="162" t="s">
        <v>265</v>
      </c>
    </row>
    <row r="54" spans="1:22" x14ac:dyDescent="0.2">
      <c r="A54" s="162" t="s">
        <v>191</v>
      </c>
      <c r="B54" s="162" t="s">
        <v>95</v>
      </c>
      <c r="C54" s="162" t="s">
        <v>97</v>
      </c>
      <c r="D54" s="162" t="s">
        <v>545</v>
      </c>
      <c r="E54" s="162" t="s">
        <v>557</v>
      </c>
      <c r="F54" s="162" t="s">
        <v>260</v>
      </c>
      <c r="G54" s="162" t="s">
        <v>340</v>
      </c>
      <c r="H54" s="162" t="s">
        <v>489</v>
      </c>
      <c r="I54" s="162" t="s">
        <v>489</v>
      </c>
      <c r="J54" s="162" t="s">
        <v>97</v>
      </c>
      <c r="K54" s="162" t="s">
        <v>489</v>
      </c>
      <c r="L54" s="162" t="s">
        <v>96</v>
      </c>
      <c r="M54" s="162" t="s">
        <v>550</v>
      </c>
      <c r="N54" s="162" t="s">
        <v>203</v>
      </c>
      <c r="O54" s="162"/>
      <c r="P54" s="162" t="s">
        <v>265</v>
      </c>
      <c r="Q54" s="162"/>
      <c r="R54" s="162" t="s">
        <v>548</v>
      </c>
      <c r="S54" s="162" t="s">
        <v>291</v>
      </c>
      <c r="T54" s="162" t="s">
        <v>549</v>
      </c>
      <c r="U54" s="162"/>
      <c r="V54" s="162" t="s">
        <v>265</v>
      </c>
    </row>
    <row r="55" spans="1:22" x14ac:dyDescent="0.2">
      <c r="A55" s="162" t="s">
        <v>191</v>
      </c>
      <c r="B55" s="162" t="s">
        <v>92</v>
      </c>
      <c r="C55" s="162" t="s">
        <v>94</v>
      </c>
      <c r="D55" s="162" t="s">
        <v>545</v>
      </c>
      <c r="E55" s="162" t="s">
        <v>557</v>
      </c>
      <c r="F55" s="162" t="s">
        <v>260</v>
      </c>
      <c r="G55" s="162" t="s">
        <v>341</v>
      </c>
      <c r="H55" s="162" t="s">
        <v>490</v>
      </c>
      <c r="I55" s="162" t="s">
        <v>490</v>
      </c>
      <c r="J55" s="162" t="s">
        <v>94</v>
      </c>
      <c r="K55" s="162" t="s">
        <v>490</v>
      </c>
      <c r="L55" s="162" t="s">
        <v>93</v>
      </c>
      <c r="M55" s="162" t="s">
        <v>555</v>
      </c>
      <c r="N55" s="162" t="s">
        <v>202</v>
      </c>
      <c r="O55" s="162"/>
      <c r="P55" s="162" t="s">
        <v>265</v>
      </c>
      <c r="Q55" s="162"/>
      <c r="R55" s="162" t="s">
        <v>548</v>
      </c>
      <c r="S55" s="162" t="s">
        <v>291</v>
      </c>
      <c r="T55" s="162" t="s">
        <v>549</v>
      </c>
      <c r="U55" s="162"/>
      <c r="V55" s="162" t="s">
        <v>265</v>
      </c>
    </row>
    <row r="56" spans="1:22" x14ac:dyDescent="0.2">
      <c r="A56" s="162" t="s">
        <v>191</v>
      </c>
      <c r="B56" s="162" t="s">
        <v>79</v>
      </c>
      <c r="C56" s="162" t="s">
        <v>91</v>
      </c>
      <c r="D56" s="162" t="s">
        <v>545</v>
      </c>
      <c r="E56" s="162" t="s">
        <v>557</v>
      </c>
      <c r="F56" s="162" t="s">
        <v>260</v>
      </c>
      <c r="G56" s="162" t="s">
        <v>342</v>
      </c>
      <c r="H56" s="162" t="s">
        <v>491</v>
      </c>
      <c r="I56" s="162" t="s">
        <v>491</v>
      </c>
      <c r="J56" s="162" t="s">
        <v>91</v>
      </c>
      <c r="K56" s="162" t="s">
        <v>491</v>
      </c>
      <c r="L56" s="162" t="s">
        <v>259</v>
      </c>
      <c r="M56" s="162" t="s">
        <v>552</v>
      </c>
      <c r="N56" s="162" t="s">
        <v>184</v>
      </c>
      <c r="O56" s="162"/>
      <c r="P56" s="162" t="s">
        <v>265</v>
      </c>
      <c r="Q56" s="162"/>
      <c r="R56" s="162" t="s">
        <v>548</v>
      </c>
      <c r="S56" s="162" t="s">
        <v>291</v>
      </c>
      <c r="T56" s="162" t="s">
        <v>549</v>
      </c>
      <c r="U56" s="162"/>
      <c r="V56" s="162" t="s">
        <v>265</v>
      </c>
    </row>
    <row r="57" spans="1:22" x14ac:dyDescent="0.2">
      <c r="A57" s="162" t="s">
        <v>191</v>
      </c>
      <c r="B57" s="162" t="s">
        <v>79</v>
      </c>
      <c r="C57" s="162" t="s">
        <v>90</v>
      </c>
      <c r="D57" s="162" t="s">
        <v>545</v>
      </c>
      <c r="E57" s="162" t="s">
        <v>557</v>
      </c>
      <c r="F57" s="162" t="s">
        <v>260</v>
      </c>
      <c r="G57" s="162" t="s">
        <v>343</v>
      </c>
      <c r="H57" s="162" t="s">
        <v>492</v>
      </c>
      <c r="I57" s="162" t="s">
        <v>492</v>
      </c>
      <c r="J57" s="162" t="s">
        <v>90</v>
      </c>
      <c r="K57" s="162" t="s">
        <v>492</v>
      </c>
      <c r="L57" s="162" t="s">
        <v>89</v>
      </c>
      <c r="M57" s="162" t="s">
        <v>560</v>
      </c>
      <c r="N57" s="162" t="s">
        <v>89</v>
      </c>
      <c r="O57" s="162"/>
      <c r="P57" s="162" t="s">
        <v>265</v>
      </c>
      <c r="Q57" s="162"/>
      <c r="R57" s="162" t="s">
        <v>548</v>
      </c>
      <c r="S57" s="162" t="s">
        <v>291</v>
      </c>
      <c r="T57" s="162" t="s">
        <v>549</v>
      </c>
      <c r="U57" s="162"/>
      <c r="V57" s="162" t="s">
        <v>265</v>
      </c>
    </row>
    <row r="58" spans="1:22" x14ac:dyDescent="0.2">
      <c r="A58" s="162" t="s">
        <v>191</v>
      </c>
      <c r="B58" s="162" t="s">
        <v>79</v>
      </c>
      <c r="C58" s="162" t="s">
        <v>88</v>
      </c>
      <c r="D58" s="162" t="s">
        <v>545</v>
      </c>
      <c r="E58" s="162" t="s">
        <v>557</v>
      </c>
      <c r="F58" s="162" t="s">
        <v>260</v>
      </c>
      <c r="G58" s="162" t="s">
        <v>344</v>
      </c>
      <c r="H58" s="162" t="s">
        <v>493</v>
      </c>
      <c r="I58" s="162" t="s">
        <v>493</v>
      </c>
      <c r="J58" s="162" t="s">
        <v>88</v>
      </c>
      <c r="K58" s="162" t="s">
        <v>493</v>
      </c>
      <c r="L58" s="162" t="s">
        <v>88</v>
      </c>
      <c r="M58" s="162" t="s">
        <v>552</v>
      </c>
      <c r="N58" s="162" t="s">
        <v>184</v>
      </c>
      <c r="O58" s="162"/>
      <c r="P58" s="162" t="s">
        <v>265</v>
      </c>
      <c r="Q58" s="162"/>
      <c r="R58" s="162" t="s">
        <v>548</v>
      </c>
      <c r="S58" s="162" t="s">
        <v>291</v>
      </c>
      <c r="T58" s="162" t="s">
        <v>549</v>
      </c>
      <c r="U58" s="162"/>
      <c r="V58" s="162" t="s">
        <v>265</v>
      </c>
    </row>
    <row r="59" spans="1:22" x14ac:dyDescent="0.2">
      <c r="A59" s="162" t="s">
        <v>191</v>
      </c>
      <c r="B59" s="162" t="s">
        <v>79</v>
      </c>
      <c r="C59" s="162" t="s">
        <v>87</v>
      </c>
      <c r="D59" s="162" t="s">
        <v>545</v>
      </c>
      <c r="E59" s="162" t="s">
        <v>557</v>
      </c>
      <c r="F59" s="162" t="s">
        <v>260</v>
      </c>
      <c r="G59" s="162" t="s">
        <v>345</v>
      </c>
      <c r="H59" s="162" t="s">
        <v>494</v>
      </c>
      <c r="I59" s="162" t="s">
        <v>494</v>
      </c>
      <c r="J59" s="162" t="s">
        <v>87</v>
      </c>
      <c r="K59" s="162" t="s">
        <v>494</v>
      </c>
      <c r="L59" s="162" t="s">
        <v>86</v>
      </c>
      <c r="M59" s="162" t="s">
        <v>552</v>
      </c>
      <c r="N59" s="162" t="s">
        <v>184</v>
      </c>
      <c r="O59" s="162"/>
      <c r="P59" s="162" t="s">
        <v>265</v>
      </c>
      <c r="Q59" s="162"/>
      <c r="R59" s="162" t="s">
        <v>548</v>
      </c>
      <c r="S59" s="162" t="s">
        <v>291</v>
      </c>
      <c r="T59" s="162" t="s">
        <v>549</v>
      </c>
      <c r="U59" s="162"/>
      <c r="V59" s="162" t="s">
        <v>265</v>
      </c>
    </row>
    <row r="60" spans="1:22" x14ac:dyDescent="0.2">
      <c r="A60" s="162" t="s">
        <v>191</v>
      </c>
      <c r="B60" s="162" t="s">
        <v>79</v>
      </c>
      <c r="C60" s="162" t="s">
        <v>87</v>
      </c>
      <c r="D60" s="162" t="s">
        <v>545</v>
      </c>
      <c r="E60" s="162" t="s">
        <v>557</v>
      </c>
      <c r="F60" s="162" t="s">
        <v>260</v>
      </c>
      <c r="G60" s="162" t="s">
        <v>345</v>
      </c>
      <c r="H60" s="162" t="s">
        <v>494</v>
      </c>
      <c r="I60" s="162" t="s">
        <v>494</v>
      </c>
      <c r="J60" s="162" t="s">
        <v>87</v>
      </c>
      <c r="K60" s="162" t="s">
        <v>494</v>
      </c>
      <c r="L60" s="162" t="s">
        <v>86</v>
      </c>
      <c r="M60" s="162" t="s">
        <v>552</v>
      </c>
      <c r="N60" s="162" t="s">
        <v>184</v>
      </c>
      <c r="O60" s="162"/>
      <c r="P60" s="162" t="s">
        <v>265</v>
      </c>
      <c r="Q60" s="162" t="s">
        <v>213</v>
      </c>
      <c r="R60" s="162" t="s">
        <v>561</v>
      </c>
      <c r="S60" s="162" t="s">
        <v>291</v>
      </c>
      <c r="T60" s="162" t="s">
        <v>549</v>
      </c>
      <c r="U60" s="162"/>
      <c r="V60" s="162" t="s">
        <v>265</v>
      </c>
    </row>
    <row r="61" spans="1:22" x14ac:dyDescent="0.2">
      <c r="A61" s="162" t="s">
        <v>191</v>
      </c>
      <c r="B61" s="162" t="s">
        <v>79</v>
      </c>
      <c r="C61" s="162" t="s">
        <v>85</v>
      </c>
      <c r="D61" s="162" t="s">
        <v>545</v>
      </c>
      <c r="E61" s="162" t="s">
        <v>557</v>
      </c>
      <c r="F61" s="162" t="s">
        <v>260</v>
      </c>
      <c r="G61" s="162" t="s">
        <v>346</v>
      </c>
      <c r="H61" s="162" t="s">
        <v>495</v>
      </c>
      <c r="I61" s="162" t="s">
        <v>495</v>
      </c>
      <c r="J61" s="162" t="s">
        <v>85</v>
      </c>
      <c r="K61" s="162" t="s">
        <v>495</v>
      </c>
      <c r="L61" s="162" t="s">
        <v>85</v>
      </c>
      <c r="M61" s="162" t="s">
        <v>552</v>
      </c>
      <c r="N61" s="162" t="s">
        <v>184</v>
      </c>
      <c r="O61" s="162"/>
      <c r="P61" s="162" t="s">
        <v>265</v>
      </c>
      <c r="Q61" s="162"/>
      <c r="R61" s="162" t="s">
        <v>548</v>
      </c>
      <c r="S61" s="162" t="s">
        <v>291</v>
      </c>
      <c r="T61" s="162" t="s">
        <v>549</v>
      </c>
      <c r="U61" s="162"/>
      <c r="V61" s="162" t="s">
        <v>265</v>
      </c>
    </row>
    <row r="62" spans="1:22" x14ac:dyDescent="0.2">
      <c r="A62" s="162" t="s">
        <v>191</v>
      </c>
      <c r="B62" s="162" t="s">
        <v>79</v>
      </c>
      <c r="C62" s="162" t="s">
        <v>84</v>
      </c>
      <c r="D62" s="162" t="s">
        <v>545</v>
      </c>
      <c r="E62" s="162" t="s">
        <v>557</v>
      </c>
      <c r="F62" s="162" t="s">
        <v>260</v>
      </c>
      <c r="G62" s="162" t="s">
        <v>347</v>
      </c>
      <c r="H62" s="162" t="s">
        <v>496</v>
      </c>
      <c r="I62" s="162" t="s">
        <v>496</v>
      </c>
      <c r="J62" s="162" t="s">
        <v>84</v>
      </c>
      <c r="K62" s="162" t="s">
        <v>496</v>
      </c>
      <c r="L62" s="162" t="s">
        <v>83</v>
      </c>
      <c r="M62" s="162" t="s">
        <v>552</v>
      </c>
      <c r="N62" s="162" t="s">
        <v>184</v>
      </c>
      <c r="O62" s="162"/>
      <c r="P62" s="162" t="s">
        <v>265</v>
      </c>
      <c r="Q62" s="162"/>
      <c r="R62" s="162" t="s">
        <v>548</v>
      </c>
      <c r="S62" s="162" t="s">
        <v>291</v>
      </c>
      <c r="T62" s="162" t="s">
        <v>549</v>
      </c>
      <c r="U62" s="162"/>
      <c r="V62" s="162" t="s">
        <v>265</v>
      </c>
    </row>
    <row r="63" spans="1:22" x14ac:dyDescent="0.2">
      <c r="A63" s="162" t="s">
        <v>191</v>
      </c>
      <c r="B63" s="162" t="s">
        <v>79</v>
      </c>
      <c r="C63" s="162" t="s">
        <v>82</v>
      </c>
      <c r="D63" s="162" t="s">
        <v>545</v>
      </c>
      <c r="E63" s="162" t="s">
        <v>557</v>
      </c>
      <c r="F63" s="162" t="s">
        <v>260</v>
      </c>
      <c r="G63" s="162" t="s">
        <v>348</v>
      </c>
      <c r="H63" s="162" t="s">
        <v>497</v>
      </c>
      <c r="I63" s="162" t="s">
        <v>497</v>
      </c>
      <c r="J63" s="162" t="s">
        <v>82</v>
      </c>
      <c r="K63" s="162" t="s">
        <v>497</v>
      </c>
      <c r="L63" s="162" t="s">
        <v>81</v>
      </c>
      <c r="M63" s="162" t="s">
        <v>552</v>
      </c>
      <c r="N63" s="162" t="s">
        <v>184</v>
      </c>
      <c r="O63" s="162"/>
      <c r="P63" s="162" t="s">
        <v>265</v>
      </c>
      <c r="Q63" s="162"/>
      <c r="R63" s="162" t="s">
        <v>548</v>
      </c>
      <c r="S63" s="162" t="s">
        <v>291</v>
      </c>
      <c r="T63" s="162" t="s">
        <v>549</v>
      </c>
      <c r="U63" s="162"/>
      <c r="V63" s="162" t="s">
        <v>265</v>
      </c>
    </row>
    <row r="64" spans="1:22" x14ac:dyDescent="0.2">
      <c r="A64" s="162" t="s">
        <v>191</v>
      </c>
      <c r="B64" s="162" t="s">
        <v>79</v>
      </c>
      <c r="C64" s="162" t="s">
        <v>80</v>
      </c>
      <c r="D64" s="162" t="s">
        <v>545</v>
      </c>
      <c r="E64" s="162" t="s">
        <v>557</v>
      </c>
      <c r="F64" s="162" t="s">
        <v>260</v>
      </c>
      <c r="G64" s="162" t="s">
        <v>349</v>
      </c>
      <c r="H64" s="162" t="s">
        <v>498</v>
      </c>
      <c r="I64" s="162" t="s">
        <v>498</v>
      </c>
      <c r="J64" s="162" t="s">
        <v>80</v>
      </c>
      <c r="K64" s="162" t="s">
        <v>498</v>
      </c>
      <c r="L64" s="162" t="s">
        <v>268</v>
      </c>
      <c r="M64" s="162" t="s">
        <v>552</v>
      </c>
      <c r="N64" s="162" t="s">
        <v>184</v>
      </c>
      <c r="O64" s="162"/>
      <c r="P64" s="162" t="s">
        <v>265</v>
      </c>
      <c r="Q64" s="162"/>
      <c r="R64" s="162" t="s">
        <v>548</v>
      </c>
      <c r="S64" s="162" t="s">
        <v>291</v>
      </c>
      <c r="T64" s="162" t="s">
        <v>549</v>
      </c>
      <c r="U64" s="162"/>
      <c r="V64" s="162" t="s">
        <v>265</v>
      </c>
    </row>
    <row r="65" spans="1:22" x14ac:dyDescent="0.2">
      <c r="A65" s="162" t="s">
        <v>191</v>
      </c>
      <c r="B65" s="162" t="s">
        <v>72</v>
      </c>
      <c r="C65" s="162" t="s">
        <v>78</v>
      </c>
      <c r="D65" s="162" t="s">
        <v>545</v>
      </c>
      <c r="E65" s="162" t="s">
        <v>557</v>
      </c>
      <c r="F65" s="162" t="s">
        <v>260</v>
      </c>
      <c r="G65" s="162" t="s">
        <v>350</v>
      </c>
      <c r="H65" s="162" t="s">
        <v>457</v>
      </c>
      <c r="I65" s="162" t="s">
        <v>457</v>
      </c>
      <c r="J65" s="162" t="s">
        <v>78</v>
      </c>
      <c r="K65" s="162" t="s">
        <v>457</v>
      </c>
      <c r="L65" s="162" t="s">
        <v>78</v>
      </c>
      <c r="M65" s="162" t="s">
        <v>556</v>
      </c>
      <c r="N65" s="162" t="s">
        <v>78</v>
      </c>
      <c r="O65" s="162"/>
      <c r="P65" s="162" t="s">
        <v>265</v>
      </c>
      <c r="Q65" s="162"/>
      <c r="R65" s="162" t="s">
        <v>548</v>
      </c>
      <c r="S65" s="162" t="s">
        <v>291</v>
      </c>
      <c r="T65" s="162" t="s">
        <v>549</v>
      </c>
      <c r="U65" s="162"/>
      <c r="V65" s="162" t="s">
        <v>265</v>
      </c>
    </row>
    <row r="66" spans="1:22" x14ac:dyDescent="0.2">
      <c r="A66" s="162" t="s">
        <v>191</v>
      </c>
      <c r="B66" s="162" t="s">
        <v>72</v>
      </c>
      <c r="C66" s="162" t="s">
        <v>77</v>
      </c>
      <c r="D66" s="162" t="s">
        <v>545</v>
      </c>
      <c r="E66" s="162" t="s">
        <v>557</v>
      </c>
      <c r="F66" s="162" t="s">
        <v>260</v>
      </c>
      <c r="G66" s="162" t="s">
        <v>351</v>
      </c>
      <c r="H66" s="162" t="s">
        <v>499</v>
      </c>
      <c r="I66" s="162" t="s">
        <v>499</v>
      </c>
      <c r="J66" s="162" t="s">
        <v>77</v>
      </c>
      <c r="K66" s="162" t="s">
        <v>499</v>
      </c>
      <c r="L66" s="162" t="s">
        <v>269</v>
      </c>
      <c r="M66" s="162" t="s">
        <v>555</v>
      </c>
      <c r="N66" s="162" t="s">
        <v>202</v>
      </c>
      <c r="O66" s="162"/>
      <c r="P66" s="162" t="s">
        <v>265</v>
      </c>
      <c r="Q66" s="162"/>
      <c r="R66" s="162" t="s">
        <v>548</v>
      </c>
      <c r="S66" s="162" t="s">
        <v>291</v>
      </c>
      <c r="T66" s="162" t="s">
        <v>549</v>
      </c>
      <c r="U66" s="162"/>
      <c r="V66" s="162" t="s">
        <v>265</v>
      </c>
    </row>
    <row r="67" spans="1:22" x14ac:dyDescent="0.2">
      <c r="A67" s="162" t="s">
        <v>191</v>
      </c>
      <c r="B67" s="162" t="s">
        <v>72</v>
      </c>
      <c r="C67" s="162" t="s">
        <v>76</v>
      </c>
      <c r="D67" s="162" t="s">
        <v>545</v>
      </c>
      <c r="E67" s="162" t="s">
        <v>557</v>
      </c>
      <c r="F67" s="162" t="s">
        <v>260</v>
      </c>
      <c r="G67" s="162" t="s">
        <v>352</v>
      </c>
      <c r="H67" s="162" t="s">
        <v>448</v>
      </c>
      <c r="I67" s="162" t="s">
        <v>448</v>
      </c>
      <c r="J67" s="162" t="s">
        <v>76</v>
      </c>
      <c r="K67" s="162" t="s">
        <v>448</v>
      </c>
      <c r="L67" s="162" t="s">
        <v>75</v>
      </c>
      <c r="M67" s="162" t="s">
        <v>555</v>
      </c>
      <c r="N67" s="162" t="s">
        <v>202</v>
      </c>
      <c r="O67" s="162"/>
      <c r="P67" s="162" t="s">
        <v>265</v>
      </c>
      <c r="Q67" s="162"/>
      <c r="R67" s="162" t="s">
        <v>548</v>
      </c>
      <c r="S67" s="162" t="s">
        <v>291</v>
      </c>
      <c r="T67" s="162" t="s">
        <v>549</v>
      </c>
      <c r="U67" s="162"/>
      <c r="V67" s="162" t="s">
        <v>265</v>
      </c>
    </row>
    <row r="68" spans="1:22" x14ac:dyDescent="0.2">
      <c r="A68" s="162" t="s">
        <v>191</v>
      </c>
      <c r="B68" s="162" t="s">
        <v>133</v>
      </c>
      <c r="C68" s="162" t="s">
        <v>74</v>
      </c>
      <c r="D68" s="162" t="s">
        <v>545</v>
      </c>
      <c r="E68" s="162" t="s">
        <v>557</v>
      </c>
      <c r="F68" s="162" t="s">
        <v>260</v>
      </c>
      <c r="G68" s="162" t="s">
        <v>353</v>
      </c>
      <c r="H68" s="162" t="s">
        <v>500</v>
      </c>
      <c r="I68" s="162" t="s">
        <v>500</v>
      </c>
      <c r="J68" s="162" t="s">
        <v>74</v>
      </c>
      <c r="K68" s="162" t="s">
        <v>500</v>
      </c>
      <c r="L68" s="162" t="s">
        <v>73</v>
      </c>
      <c r="M68" s="162" t="s">
        <v>555</v>
      </c>
      <c r="N68" s="162" t="s">
        <v>202</v>
      </c>
      <c r="O68" s="162"/>
      <c r="P68" s="162" t="s">
        <v>265</v>
      </c>
      <c r="Q68" s="162"/>
      <c r="R68" s="162" t="s">
        <v>548</v>
      </c>
      <c r="S68" s="162" t="s">
        <v>291</v>
      </c>
      <c r="T68" s="162" t="s">
        <v>549</v>
      </c>
      <c r="U68" s="162"/>
      <c r="V68" s="162" t="s">
        <v>265</v>
      </c>
    </row>
    <row r="69" spans="1:22" x14ac:dyDescent="0.2">
      <c r="A69" s="162" t="s">
        <v>191</v>
      </c>
      <c r="B69" s="162" t="s">
        <v>58</v>
      </c>
      <c r="C69" s="162" t="s">
        <v>71</v>
      </c>
      <c r="D69" s="162" t="s">
        <v>545</v>
      </c>
      <c r="E69" s="162" t="s">
        <v>557</v>
      </c>
      <c r="F69" s="162" t="s">
        <v>260</v>
      </c>
      <c r="G69" s="162" t="s">
        <v>354</v>
      </c>
      <c r="H69" s="162" t="s">
        <v>501</v>
      </c>
      <c r="I69" s="162" t="s">
        <v>501</v>
      </c>
      <c r="J69" s="162" t="s">
        <v>71</v>
      </c>
      <c r="K69" s="162" t="s">
        <v>501</v>
      </c>
      <c r="L69" s="162" t="s">
        <v>270</v>
      </c>
      <c r="M69" s="162" t="s">
        <v>547</v>
      </c>
      <c r="N69" s="162" t="s">
        <v>201</v>
      </c>
      <c r="O69" s="162"/>
      <c r="P69" s="162" t="s">
        <v>265</v>
      </c>
      <c r="Q69" s="162"/>
      <c r="R69" s="162" t="s">
        <v>548</v>
      </c>
      <c r="S69" s="162" t="s">
        <v>291</v>
      </c>
      <c r="T69" s="162" t="s">
        <v>549</v>
      </c>
      <c r="U69" s="162"/>
      <c r="V69" s="162" t="s">
        <v>265</v>
      </c>
    </row>
    <row r="70" spans="1:22" x14ac:dyDescent="0.2">
      <c r="A70" s="162" t="s">
        <v>191</v>
      </c>
      <c r="B70" s="162" t="s">
        <v>58</v>
      </c>
      <c r="C70" s="162" t="s">
        <v>70</v>
      </c>
      <c r="D70" s="162" t="s">
        <v>545</v>
      </c>
      <c r="E70" s="162" t="s">
        <v>557</v>
      </c>
      <c r="F70" s="162" t="s">
        <v>260</v>
      </c>
      <c r="G70" s="162" t="s">
        <v>355</v>
      </c>
      <c r="H70" s="162" t="s">
        <v>502</v>
      </c>
      <c r="I70" s="162" t="s">
        <v>502</v>
      </c>
      <c r="J70" s="162" t="s">
        <v>70</v>
      </c>
      <c r="K70" s="162" t="s">
        <v>502</v>
      </c>
      <c r="L70" s="162" t="s">
        <v>70</v>
      </c>
      <c r="M70" s="162" t="s">
        <v>547</v>
      </c>
      <c r="N70" s="162" t="s">
        <v>201</v>
      </c>
      <c r="O70" s="162"/>
      <c r="P70" s="162" t="s">
        <v>265</v>
      </c>
      <c r="Q70" s="162"/>
      <c r="R70" s="162" t="s">
        <v>548</v>
      </c>
      <c r="S70" s="162" t="s">
        <v>291</v>
      </c>
      <c r="T70" s="162" t="s">
        <v>549</v>
      </c>
      <c r="U70" s="162"/>
      <c r="V70" s="162" t="s">
        <v>265</v>
      </c>
    </row>
    <row r="71" spans="1:22" x14ac:dyDescent="0.2">
      <c r="A71" s="162" t="s">
        <v>191</v>
      </c>
      <c r="B71" s="162" t="s">
        <v>58</v>
      </c>
      <c r="C71" s="162" t="s">
        <v>69</v>
      </c>
      <c r="D71" s="162" t="s">
        <v>545</v>
      </c>
      <c r="E71" s="162" t="s">
        <v>557</v>
      </c>
      <c r="F71" s="162" t="s">
        <v>260</v>
      </c>
      <c r="G71" s="162" t="s">
        <v>356</v>
      </c>
      <c r="H71" s="162" t="s">
        <v>449</v>
      </c>
      <c r="I71" s="162" t="s">
        <v>449</v>
      </c>
      <c r="J71" s="162" t="s">
        <v>69</v>
      </c>
      <c r="K71" s="162" t="s">
        <v>449</v>
      </c>
      <c r="L71" s="162" t="s">
        <v>68</v>
      </c>
      <c r="M71" s="162" t="s">
        <v>552</v>
      </c>
      <c r="N71" s="162" t="s">
        <v>184</v>
      </c>
      <c r="O71" s="162"/>
      <c r="P71" s="162" t="s">
        <v>265</v>
      </c>
      <c r="Q71" s="162"/>
      <c r="R71" s="162" t="s">
        <v>548</v>
      </c>
      <c r="S71" s="162" t="s">
        <v>291</v>
      </c>
      <c r="T71" s="162" t="s">
        <v>549</v>
      </c>
      <c r="U71" s="162"/>
      <c r="V71" s="162" t="s">
        <v>265</v>
      </c>
    </row>
    <row r="72" spans="1:22" x14ac:dyDescent="0.2">
      <c r="A72" s="162" t="s">
        <v>191</v>
      </c>
      <c r="B72" s="162" t="s">
        <v>58</v>
      </c>
      <c r="C72" s="162" t="s">
        <v>67</v>
      </c>
      <c r="D72" s="162" t="s">
        <v>545</v>
      </c>
      <c r="E72" s="162" t="s">
        <v>557</v>
      </c>
      <c r="F72" s="162" t="s">
        <v>260</v>
      </c>
      <c r="G72" s="162" t="s">
        <v>357</v>
      </c>
      <c r="H72" s="162" t="s">
        <v>450</v>
      </c>
      <c r="I72" s="162" t="s">
        <v>450</v>
      </c>
      <c r="J72" s="162" t="s">
        <v>67</v>
      </c>
      <c r="K72" s="162" t="s">
        <v>450</v>
      </c>
      <c r="L72" s="162" t="s">
        <v>66</v>
      </c>
      <c r="M72" s="162" t="s">
        <v>552</v>
      </c>
      <c r="N72" s="162" t="s">
        <v>184</v>
      </c>
      <c r="O72" s="162"/>
      <c r="P72" s="162" t="s">
        <v>265</v>
      </c>
      <c r="Q72" s="162"/>
      <c r="R72" s="162" t="s">
        <v>548</v>
      </c>
      <c r="S72" s="162" t="s">
        <v>291</v>
      </c>
      <c r="T72" s="162" t="s">
        <v>549</v>
      </c>
      <c r="U72" s="162"/>
      <c r="V72" s="162" t="s">
        <v>265</v>
      </c>
    </row>
    <row r="73" spans="1:22" x14ac:dyDescent="0.2">
      <c r="A73" s="162" t="s">
        <v>191</v>
      </c>
      <c r="B73" s="162" t="s">
        <v>58</v>
      </c>
      <c r="C73" s="162" t="s">
        <v>65</v>
      </c>
      <c r="D73" s="162" t="s">
        <v>545</v>
      </c>
      <c r="E73" s="162" t="s">
        <v>557</v>
      </c>
      <c r="F73" s="162" t="s">
        <v>260</v>
      </c>
      <c r="G73" s="162" t="s">
        <v>358</v>
      </c>
      <c r="H73" s="162" t="s">
        <v>503</v>
      </c>
      <c r="I73" s="162" t="s">
        <v>503</v>
      </c>
      <c r="J73" s="162" t="s">
        <v>65</v>
      </c>
      <c r="K73" s="162" t="s">
        <v>503</v>
      </c>
      <c r="L73" s="162" t="s">
        <v>64</v>
      </c>
      <c r="M73" s="162" t="s">
        <v>552</v>
      </c>
      <c r="N73" s="162" t="s">
        <v>184</v>
      </c>
      <c r="O73" s="162"/>
      <c r="P73" s="162" t="s">
        <v>265</v>
      </c>
      <c r="Q73" s="162"/>
      <c r="R73" s="162" t="s">
        <v>548</v>
      </c>
      <c r="S73" s="162" t="s">
        <v>291</v>
      </c>
      <c r="T73" s="162" t="s">
        <v>549</v>
      </c>
      <c r="U73" s="162"/>
      <c r="V73" s="162" t="s">
        <v>265</v>
      </c>
    </row>
    <row r="74" spans="1:22" x14ac:dyDescent="0.2">
      <c r="A74" s="162" t="s">
        <v>191</v>
      </c>
      <c r="B74" s="162" t="s">
        <v>58</v>
      </c>
      <c r="C74" s="162" t="s">
        <v>63</v>
      </c>
      <c r="D74" s="162" t="s">
        <v>545</v>
      </c>
      <c r="E74" s="162" t="s">
        <v>557</v>
      </c>
      <c r="F74" s="162" t="s">
        <v>260</v>
      </c>
      <c r="G74" s="162" t="s">
        <v>359</v>
      </c>
      <c r="H74" s="162" t="s">
        <v>504</v>
      </c>
      <c r="I74" s="162" t="s">
        <v>504</v>
      </c>
      <c r="J74" s="162" t="s">
        <v>63</v>
      </c>
      <c r="K74" s="162" t="s">
        <v>504</v>
      </c>
      <c r="L74" s="162" t="s">
        <v>63</v>
      </c>
      <c r="M74" s="162" t="s">
        <v>552</v>
      </c>
      <c r="N74" s="162" t="s">
        <v>184</v>
      </c>
      <c r="O74" s="162"/>
      <c r="P74" s="162" t="s">
        <v>265</v>
      </c>
      <c r="Q74" s="162"/>
      <c r="R74" s="162" t="s">
        <v>548</v>
      </c>
      <c r="S74" s="162" t="s">
        <v>291</v>
      </c>
      <c r="T74" s="162" t="s">
        <v>549</v>
      </c>
      <c r="U74" s="162"/>
      <c r="V74" s="162" t="s">
        <v>265</v>
      </c>
    </row>
    <row r="75" spans="1:22" x14ac:dyDescent="0.2">
      <c r="A75" s="162" t="s">
        <v>191</v>
      </c>
      <c r="B75" s="162" t="s">
        <v>58</v>
      </c>
      <c r="C75" s="162" t="s">
        <v>62</v>
      </c>
      <c r="D75" s="162" t="s">
        <v>545</v>
      </c>
      <c r="E75" s="162" t="s">
        <v>557</v>
      </c>
      <c r="F75" s="162" t="s">
        <v>260</v>
      </c>
      <c r="G75" s="162" t="s">
        <v>360</v>
      </c>
      <c r="H75" s="162" t="s">
        <v>505</v>
      </c>
      <c r="I75" s="162" t="s">
        <v>505</v>
      </c>
      <c r="J75" s="162" t="s">
        <v>62</v>
      </c>
      <c r="K75" s="162" t="s">
        <v>505</v>
      </c>
      <c r="L75" s="162" t="s">
        <v>61</v>
      </c>
      <c r="M75" s="162" t="s">
        <v>552</v>
      </c>
      <c r="N75" s="162" t="s">
        <v>184</v>
      </c>
      <c r="O75" s="162"/>
      <c r="P75" s="162" t="s">
        <v>265</v>
      </c>
      <c r="Q75" s="162"/>
      <c r="R75" s="162" t="s">
        <v>548</v>
      </c>
      <c r="S75" s="162" t="s">
        <v>291</v>
      </c>
      <c r="T75" s="162" t="s">
        <v>549</v>
      </c>
      <c r="U75" s="162"/>
      <c r="V75" s="162" t="s">
        <v>265</v>
      </c>
    </row>
    <row r="76" spans="1:22" x14ac:dyDescent="0.2">
      <c r="A76" s="162" t="s">
        <v>191</v>
      </c>
      <c r="B76" s="162" t="s">
        <v>58</v>
      </c>
      <c r="C76" s="162" t="s">
        <v>60</v>
      </c>
      <c r="D76" s="162" t="s">
        <v>545</v>
      </c>
      <c r="E76" s="162" t="s">
        <v>557</v>
      </c>
      <c r="F76" s="162" t="s">
        <v>260</v>
      </c>
      <c r="G76" s="162" t="s">
        <v>361</v>
      </c>
      <c r="H76" s="162" t="s">
        <v>506</v>
      </c>
      <c r="I76" s="162" t="s">
        <v>506</v>
      </c>
      <c r="J76" s="162" t="s">
        <v>60</v>
      </c>
      <c r="K76" s="162" t="s">
        <v>506</v>
      </c>
      <c r="L76" s="162" t="s">
        <v>59</v>
      </c>
      <c r="M76" s="162" t="s">
        <v>552</v>
      </c>
      <c r="N76" s="162" t="s">
        <v>184</v>
      </c>
      <c r="O76" s="162"/>
      <c r="P76" s="162" t="s">
        <v>265</v>
      </c>
      <c r="Q76" s="162"/>
      <c r="R76" s="162" t="s">
        <v>548</v>
      </c>
      <c r="S76" s="162" t="s">
        <v>291</v>
      </c>
      <c r="T76" s="162" t="s">
        <v>549</v>
      </c>
      <c r="U76" s="162"/>
      <c r="V76" s="162" t="s">
        <v>265</v>
      </c>
    </row>
    <row r="77" spans="1:22" x14ac:dyDescent="0.2">
      <c r="A77" s="162" t="s">
        <v>191</v>
      </c>
      <c r="B77" s="162" t="s">
        <v>58</v>
      </c>
      <c r="C77" s="162" t="s">
        <v>181</v>
      </c>
      <c r="D77" s="162" t="s">
        <v>545</v>
      </c>
      <c r="E77" s="162" t="s">
        <v>557</v>
      </c>
      <c r="F77" s="162" t="s">
        <v>260</v>
      </c>
      <c r="G77" s="162" t="s">
        <v>362</v>
      </c>
      <c r="H77" s="162" t="s">
        <v>507</v>
      </c>
      <c r="I77" s="162" t="s">
        <v>507</v>
      </c>
      <c r="J77" s="162" t="s">
        <v>181</v>
      </c>
      <c r="K77" s="162" t="s">
        <v>507</v>
      </c>
      <c r="L77" s="162" t="s">
        <v>181</v>
      </c>
      <c r="M77" s="162" t="s">
        <v>552</v>
      </c>
      <c r="N77" s="162" t="s">
        <v>184</v>
      </c>
      <c r="O77" s="162"/>
      <c r="P77" s="162" t="s">
        <v>265</v>
      </c>
      <c r="Q77" s="162"/>
      <c r="R77" s="162" t="s">
        <v>548</v>
      </c>
      <c r="S77" s="162" t="s">
        <v>291</v>
      </c>
      <c r="T77" s="162" t="s">
        <v>549</v>
      </c>
      <c r="U77" s="162"/>
      <c r="V77" s="162" t="s">
        <v>265</v>
      </c>
    </row>
    <row r="78" spans="1:22" x14ac:dyDescent="0.2">
      <c r="A78" s="162" t="s">
        <v>191</v>
      </c>
      <c r="B78" s="162" t="s">
        <v>34</v>
      </c>
      <c r="C78" s="162" t="s">
        <v>57</v>
      </c>
      <c r="D78" s="162" t="s">
        <v>545</v>
      </c>
      <c r="E78" s="162" t="s">
        <v>557</v>
      </c>
      <c r="F78" s="162" t="s">
        <v>260</v>
      </c>
      <c r="G78" s="162" t="s">
        <v>363</v>
      </c>
      <c r="H78" s="162" t="s">
        <v>508</v>
      </c>
      <c r="I78" s="162" t="s">
        <v>508</v>
      </c>
      <c r="J78" s="162" t="s">
        <v>57</v>
      </c>
      <c r="K78" s="162" t="s">
        <v>508</v>
      </c>
      <c r="L78" s="162" t="s">
        <v>271</v>
      </c>
      <c r="M78" s="162" t="s">
        <v>547</v>
      </c>
      <c r="N78" s="162" t="s">
        <v>201</v>
      </c>
      <c r="O78" s="162"/>
      <c r="P78" s="162" t="s">
        <v>265</v>
      </c>
      <c r="Q78" s="162"/>
      <c r="R78" s="162" t="s">
        <v>548</v>
      </c>
      <c r="S78" s="162" t="s">
        <v>291</v>
      </c>
      <c r="T78" s="162" t="s">
        <v>549</v>
      </c>
      <c r="U78" s="162"/>
      <c r="V78" s="162" t="s">
        <v>265</v>
      </c>
    </row>
    <row r="79" spans="1:22" x14ac:dyDescent="0.2">
      <c r="A79" s="162" t="s">
        <v>191</v>
      </c>
      <c r="B79" s="162" t="s">
        <v>34</v>
      </c>
      <c r="C79" s="162" t="s">
        <v>56</v>
      </c>
      <c r="D79" s="162" t="s">
        <v>545</v>
      </c>
      <c r="E79" s="162" t="s">
        <v>557</v>
      </c>
      <c r="F79" s="162" t="s">
        <v>260</v>
      </c>
      <c r="G79" s="162" t="s">
        <v>364</v>
      </c>
      <c r="H79" s="162" t="s">
        <v>509</v>
      </c>
      <c r="I79" s="162" t="s">
        <v>509</v>
      </c>
      <c r="J79" s="162" t="s">
        <v>56</v>
      </c>
      <c r="K79" s="162" t="s">
        <v>509</v>
      </c>
      <c r="L79" s="162" t="s">
        <v>55</v>
      </c>
      <c r="M79" s="162" t="s">
        <v>547</v>
      </c>
      <c r="N79" s="162" t="s">
        <v>201</v>
      </c>
      <c r="O79" s="162"/>
      <c r="P79" s="162" t="s">
        <v>265</v>
      </c>
      <c r="Q79" s="162"/>
      <c r="R79" s="162" t="s">
        <v>548</v>
      </c>
      <c r="S79" s="162" t="s">
        <v>291</v>
      </c>
      <c r="T79" s="162" t="s">
        <v>549</v>
      </c>
      <c r="U79" s="162"/>
      <c r="V79" s="162" t="s">
        <v>265</v>
      </c>
    </row>
    <row r="80" spans="1:22" x14ac:dyDescent="0.2">
      <c r="A80" s="162" t="s">
        <v>191</v>
      </c>
      <c r="B80" s="162" t="s">
        <v>34</v>
      </c>
      <c r="C80" s="162" t="s">
        <v>54</v>
      </c>
      <c r="D80" s="162" t="s">
        <v>545</v>
      </c>
      <c r="E80" s="162" t="s">
        <v>557</v>
      </c>
      <c r="F80" s="162" t="s">
        <v>260</v>
      </c>
      <c r="G80" s="162" t="s">
        <v>365</v>
      </c>
      <c r="H80" s="162" t="s">
        <v>510</v>
      </c>
      <c r="I80" s="162" t="s">
        <v>510</v>
      </c>
      <c r="J80" s="162" t="s">
        <v>54</v>
      </c>
      <c r="K80" s="162" t="s">
        <v>510</v>
      </c>
      <c r="L80" s="162" t="s">
        <v>53</v>
      </c>
      <c r="M80" s="162" t="s">
        <v>547</v>
      </c>
      <c r="N80" s="162" t="s">
        <v>201</v>
      </c>
      <c r="O80" s="162"/>
      <c r="P80" s="162" t="s">
        <v>265</v>
      </c>
      <c r="Q80" s="162"/>
      <c r="R80" s="162" t="s">
        <v>548</v>
      </c>
      <c r="S80" s="162" t="s">
        <v>291</v>
      </c>
      <c r="T80" s="162" t="s">
        <v>549</v>
      </c>
      <c r="U80" s="162"/>
      <c r="V80" s="162" t="s">
        <v>265</v>
      </c>
    </row>
    <row r="81" spans="1:22" x14ac:dyDescent="0.2">
      <c r="A81" s="162" t="s">
        <v>191</v>
      </c>
      <c r="B81" s="162" t="s">
        <v>34</v>
      </c>
      <c r="C81" s="162" t="s">
        <v>52</v>
      </c>
      <c r="D81" s="162" t="s">
        <v>545</v>
      </c>
      <c r="E81" s="162" t="s">
        <v>557</v>
      </c>
      <c r="F81" s="162" t="s">
        <v>260</v>
      </c>
      <c r="G81" s="162" t="s">
        <v>366</v>
      </c>
      <c r="H81" s="162" t="s">
        <v>511</v>
      </c>
      <c r="I81" s="162" t="s">
        <v>511</v>
      </c>
      <c r="J81" s="162" t="s">
        <v>52</v>
      </c>
      <c r="K81" s="162" t="s">
        <v>511</v>
      </c>
      <c r="L81" s="162" t="s">
        <v>52</v>
      </c>
      <c r="M81" s="162" t="s">
        <v>547</v>
      </c>
      <c r="N81" s="162" t="s">
        <v>201</v>
      </c>
      <c r="O81" s="162"/>
      <c r="P81" s="162" t="s">
        <v>265</v>
      </c>
      <c r="Q81" s="162"/>
      <c r="R81" s="162" t="s">
        <v>548</v>
      </c>
      <c r="S81" s="162" t="s">
        <v>291</v>
      </c>
      <c r="T81" s="162" t="s">
        <v>549</v>
      </c>
      <c r="U81" s="162"/>
      <c r="V81" s="162" t="s">
        <v>265</v>
      </c>
    </row>
    <row r="82" spans="1:22" x14ac:dyDescent="0.2">
      <c r="A82" s="162" t="s">
        <v>191</v>
      </c>
      <c r="B82" s="162" t="s">
        <v>34</v>
      </c>
      <c r="C82" s="162" t="s">
        <v>51</v>
      </c>
      <c r="D82" s="162" t="s">
        <v>545</v>
      </c>
      <c r="E82" s="162" t="s">
        <v>557</v>
      </c>
      <c r="F82" s="162" t="s">
        <v>260</v>
      </c>
      <c r="G82" s="162" t="s">
        <v>367</v>
      </c>
      <c r="H82" s="162" t="s">
        <v>460</v>
      </c>
      <c r="I82" s="162" t="s">
        <v>460</v>
      </c>
      <c r="J82" s="162" t="s">
        <v>51</v>
      </c>
      <c r="K82" s="162" t="s">
        <v>460</v>
      </c>
      <c r="L82" s="162" t="s">
        <v>50</v>
      </c>
      <c r="M82" s="162" t="s">
        <v>547</v>
      </c>
      <c r="N82" s="162" t="s">
        <v>201</v>
      </c>
      <c r="O82" s="162"/>
      <c r="P82" s="162" t="s">
        <v>265</v>
      </c>
      <c r="Q82" s="162"/>
      <c r="R82" s="162" t="s">
        <v>548</v>
      </c>
      <c r="S82" s="162" t="s">
        <v>291</v>
      </c>
      <c r="T82" s="162" t="s">
        <v>549</v>
      </c>
      <c r="U82" s="162"/>
      <c r="V82" s="162" t="s">
        <v>265</v>
      </c>
    </row>
    <row r="83" spans="1:22" x14ac:dyDescent="0.2">
      <c r="A83" s="162" t="s">
        <v>191</v>
      </c>
      <c r="B83" s="162" t="s">
        <v>34</v>
      </c>
      <c r="C83" s="162" t="s">
        <v>49</v>
      </c>
      <c r="D83" s="162" t="s">
        <v>545</v>
      </c>
      <c r="E83" s="162" t="s">
        <v>557</v>
      </c>
      <c r="F83" s="162" t="s">
        <v>260</v>
      </c>
      <c r="G83" s="162" t="s">
        <v>368</v>
      </c>
      <c r="H83" s="162" t="s">
        <v>512</v>
      </c>
      <c r="I83" s="162" t="s">
        <v>512</v>
      </c>
      <c r="J83" s="162" t="s">
        <v>49</v>
      </c>
      <c r="K83" s="162" t="s">
        <v>512</v>
      </c>
      <c r="L83" s="162" t="s">
        <v>48</v>
      </c>
      <c r="M83" s="162" t="s">
        <v>547</v>
      </c>
      <c r="N83" s="162" t="s">
        <v>201</v>
      </c>
      <c r="O83" s="162"/>
      <c r="P83" s="162" t="s">
        <v>265</v>
      </c>
      <c r="Q83" s="162"/>
      <c r="R83" s="162" t="s">
        <v>548</v>
      </c>
      <c r="S83" s="162" t="s">
        <v>291</v>
      </c>
      <c r="T83" s="162" t="s">
        <v>549</v>
      </c>
      <c r="U83" s="162"/>
      <c r="V83" s="162" t="s">
        <v>265</v>
      </c>
    </row>
    <row r="84" spans="1:22" x14ac:dyDescent="0.2">
      <c r="A84" s="162" t="s">
        <v>191</v>
      </c>
      <c r="B84" s="162" t="s">
        <v>34</v>
      </c>
      <c r="C84" s="162" t="s">
        <v>47</v>
      </c>
      <c r="D84" s="162" t="s">
        <v>545</v>
      </c>
      <c r="E84" s="162" t="s">
        <v>557</v>
      </c>
      <c r="F84" s="162" t="s">
        <v>260</v>
      </c>
      <c r="G84" s="162" t="s">
        <v>369</v>
      </c>
      <c r="H84" s="162" t="s">
        <v>451</v>
      </c>
      <c r="I84" s="162" t="s">
        <v>451</v>
      </c>
      <c r="J84" s="162" t="s">
        <v>47</v>
      </c>
      <c r="K84" s="162" t="s">
        <v>451</v>
      </c>
      <c r="L84" s="162" t="s">
        <v>47</v>
      </c>
      <c r="M84" s="162" t="s">
        <v>547</v>
      </c>
      <c r="N84" s="162" t="s">
        <v>201</v>
      </c>
      <c r="O84" s="162"/>
      <c r="P84" s="162" t="s">
        <v>265</v>
      </c>
      <c r="Q84" s="162"/>
      <c r="R84" s="162" t="s">
        <v>548</v>
      </c>
      <c r="S84" s="162" t="s">
        <v>291</v>
      </c>
      <c r="T84" s="162" t="s">
        <v>549</v>
      </c>
      <c r="U84" s="162"/>
      <c r="V84" s="162" t="s">
        <v>265</v>
      </c>
    </row>
    <row r="85" spans="1:22" x14ac:dyDescent="0.2">
      <c r="A85" s="162" t="s">
        <v>191</v>
      </c>
      <c r="B85" s="162" t="s">
        <v>34</v>
      </c>
      <c r="C85" s="162" t="s">
        <v>46</v>
      </c>
      <c r="D85" s="162" t="s">
        <v>545</v>
      </c>
      <c r="E85" s="162" t="s">
        <v>557</v>
      </c>
      <c r="F85" s="162" t="s">
        <v>260</v>
      </c>
      <c r="G85" s="162" t="s">
        <v>370</v>
      </c>
      <c r="H85" s="162" t="s">
        <v>513</v>
      </c>
      <c r="I85" s="162" t="s">
        <v>513</v>
      </c>
      <c r="J85" s="162" t="s">
        <v>46</v>
      </c>
      <c r="K85" s="162" t="s">
        <v>513</v>
      </c>
      <c r="L85" s="162" t="s">
        <v>272</v>
      </c>
      <c r="M85" s="162" t="s">
        <v>547</v>
      </c>
      <c r="N85" s="162" t="s">
        <v>201</v>
      </c>
      <c r="O85" s="162"/>
      <c r="P85" s="162" t="s">
        <v>265</v>
      </c>
      <c r="Q85" s="162"/>
      <c r="R85" s="162" t="s">
        <v>548</v>
      </c>
      <c r="S85" s="162" t="s">
        <v>291</v>
      </c>
      <c r="T85" s="162" t="s">
        <v>549</v>
      </c>
      <c r="U85" s="162"/>
      <c r="V85" s="162" t="s">
        <v>265</v>
      </c>
    </row>
    <row r="86" spans="1:22" x14ac:dyDescent="0.2">
      <c r="A86" s="162" t="s">
        <v>191</v>
      </c>
      <c r="B86" s="162" t="s">
        <v>34</v>
      </c>
      <c r="C86" s="162" t="s">
        <v>45</v>
      </c>
      <c r="D86" s="162" t="s">
        <v>545</v>
      </c>
      <c r="E86" s="162" t="s">
        <v>557</v>
      </c>
      <c r="F86" s="162" t="s">
        <v>260</v>
      </c>
      <c r="G86" s="162" t="s">
        <v>371</v>
      </c>
      <c r="H86" s="162" t="s">
        <v>452</v>
      </c>
      <c r="I86" s="162" t="s">
        <v>452</v>
      </c>
      <c r="J86" s="162" t="s">
        <v>45</v>
      </c>
      <c r="K86" s="162" t="s">
        <v>452</v>
      </c>
      <c r="L86" s="162" t="s">
        <v>45</v>
      </c>
      <c r="M86" s="162" t="s">
        <v>547</v>
      </c>
      <c r="N86" s="162" t="s">
        <v>201</v>
      </c>
      <c r="O86" s="162"/>
      <c r="P86" s="162" t="s">
        <v>265</v>
      </c>
      <c r="Q86" s="162"/>
      <c r="R86" s="162" t="s">
        <v>548</v>
      </c>
      <c r="S86" s="162" t="s">
        <v>291</v>
      </c>
      <c r="T86" s="162" t="s">
        <v>549</v>
      </c>
      <c r="U86" s="162"/>
      <c r="V86" s="162" t="s">
        <v>265</v>
      </c>
    </row>
    <row r="87" spans="1:22" x14ac:dyDescent="0.2">
      <c r="A87" s="162" t="s">
        <v>191</v>
      </c>
      <c r="B87" s="162" t="s">
        <v>34</v>
      </c>
      <c r="C87" s="162" t="s">
        <v>44</v>
      </c>
      <c r="D87" s="162" t="s">
        <v>545</v>
      </c>
      <c r="E87" s="162" t="s">
        <v>557</v>
      </c>
      <c r="F87" s="162" t="s">
        <v>260</v>
      </c>
      <c r="G87" s="162" t="s">
        <v>372</v>
      </c>
      <c r="H87" s="162" t="s">
        <v>459</v>
      </c>
      <c r="I87" s="162" t="s">
        <v>459</v>
      </c>
      <c r="J87" s="162" t="s">
        <v>44</v>
      </c>
      <c r="K87" s="162" t="s">
        <v>459</v>
      </c>
      <c r="L87" s="162" t="s">
        <v>44</v>
      </c>
      <c r="M87" s="162" t="s">
        <v>547</v>
      </c>
      <c r="N87" s="162" t="s">
        <v>201</v>
      </c>
      <c r="O87" s="162"/>
      <c r="P87" s="162" t="s">
        <v>265</v>
      </c>
      <c r="Q87" s="162"/>
      <c r="R87" s="162" t="s">
        <v>548</v>
      </c>
      <c r="S87" s="162" t="s">
        <v>291</v>
      </c>
      <c r="T87" s="162" t="s">
        <v>549</v>
      </c>
      <c r="U87" s="162"/>
      <c r="V87" s="162" t="s">
        <v>265</v>
      </c>
    </row>
    <row r="88" spans="1:22" x14ac:dyDescent="0.2">
      <c r="A88" s="162" t="s">
        <v>191</v>
      </c>
      <c r="B88" s="162" t="s">
        <v>34</v>
      </c>
      <c r="C88" s="162" t="s">
        <v>43</v>
      </c>
      <c r="D88" s="162" t="s">
        <v>545</v>
      </c>
      <c r="E88" s="162" t="s">
        <v>557</v>
      </c>
      <c r="F88" s="162" t="s">
        <v>260</v>
      </c>
      <c r="G88" s="162" t="s">
        <v>373</v>
      </c>
      <c r="H88" s="162" t="s">
        <v>514</v>
      </c>
      <c r="I88" s="162" t="s">
        <v>514</v>
      </c>
      <c r="J88" s="162" t="s">
        <v>43</v>
      </c>
      <c r="K88" s="162" t="s">
        <v>514</v>
      </c>
      <c r="L88" s="162" t="s">
        <v>42</v>
      </c>
      <c r="M88" s="162" t="s">
        <v>547</v>
      </c>
      <c r="N88" s="162" t="s">
        <v>201</v>
      </c>
      <c r="O88" s="162"/>
      <c r="P88" s="162" t="s">
        <v>265</v>
      </c>
      <c r="Q88" s="162"/>
      <c r="R88" s="162" t="s">
        <v>548</v>
      </c>
      <c r="S88" s="162" t="s">
        <v>291</v>
      </c>
      <c r="T88" s="162" t="s">
        <v>549</v>
      </c>
      <c r="U88" s="162"/>
      <c r="V88" s="162" t="s">
        <v>265</v>
      </c>
    </row>
    <row r="89" spans="1:22" x14ac:dyDescent="0.2">
      <c r="A89" s="162" t="s">
        <v>191</v>
      </c>
      <c r="B89" s="162" t="s">
        <v>34</v>
      </c>
      <c r="C89" s="162" t="s">
        <v>41</v>
      </c>
      <c r="D89" s="162" t="s">
        <v>545</v>
      </c>
      <c r="E89" s="162" t="s">
        <v>557</v>
      </c>
      <c r="F89" s="162" t="s">
        <v>260</v>
      </c>
      <c r="G89" s="162" t="s">
        <v>374</v>
      </c>
      <c r="H89" s="162" t="s">
        <v>515</v>
      </c>
      <c r="I89" s="162" t="s">
        <v>515</v>
      </c>
      <c r="J89" s="162" t="s">
        <v>41</v>
      </c>
      <c r="K89" s="162" t="s">
        <v>515</v>
      </c>
      <c r="L89" s="162" t="s">
        <v>41</v>
      </c>
      <c r="M89" s="162" t="s">
        <v>547</v>
      </c>
      <c r="N89" s="162" t="s">
        <v>201</v>
      </c>
      <c r="O89" s="162"/>
      <c r="P89" s="162" t="s">
        <v>265</v>
      </c>
      <c r="Q89" s="162"/>
      <c r="R89" s="162" t="s">
        <v>548</v>
      </c>
      <c r="S89" s="162" t="s">
        <v>291</v>
      </c>
      <c r="T89" s="162" t="s">
        <v>549</v>
      </c>
      <c r="U89" s="162"/>
      <c r="V89" s="162" t="s">
        <v>265</v>
      </c>
    </row>
    <row r="90" spans="1:22" x14ac:dyDescent="0.2">
      <c r="A90" s="162" t="s">
        <v>191</v>
      </c>
      <c r="B90" s="162" t="s">
        <v>34</v>
      </c>
      <c r="C90" s="162" t="s">
        <v>40</v>
      </c>
      <c r="D90" s="162" t="s">
        <v>545</v>
      </c>
      <c r="E90" s="162" t="s">
        <v>557</v>
      </c>
      <c r="F90" s="162" t="s">
        <v>260</v>
      </c>
      <c r="G90" s="162" t="s">
        <v>375</v>
      </c>
      <c r="H90" s="162" t="s">
        <v>516</v>
      </c>
      <c r="I90" s="162" t="s">
        <v>516</v>
      </c>
      <c r="J90" s="162" t="s">
        <v>40</v>
      </c>
      <c r="K90" s="162" t="s">
        <v>516</v>
      </c>
      <c r="L90" s="162" t="s">
        <v>39</v>
      </c>
      <c r="M90" s="162" t="s">
        <v>547</v>
      </c>
      <c r="N90" s="162" t="s">
        <v>201</v>
      </c>
      <c r="O90" s="162"/>
      <c r="P90" s="162" t="s">
        <v>265</v>
      </c>
      <c r="Q90" s="162"/>
      <c r="R90" s="162" t="s">
        <v>548</v>
      </c>
      <c r="S90" s="162" t="s">
        <v>291</v>
      </c>
      <c r="T90" s="162" t="s">
        <v>549</v>
      </c>
      <c r="U90" s="162"/>
      <c r="V90" s="162" t="s">
        <v>265</v>
      </c>
    </row>
    <row r="91" spans="1:22" x14ac:dyDescent="0.2">
      <c r="A91" s="162" t="s">
        <v>191</v>
      </c>
      <c r="B91" s="162" t="s">
        <v>34</v>
      </c>
      <c r="C91" s="162" t="s">
        <v>182</v>
      </c>
      <c r="D91" s="162" t="s">
        <v>545</v>
      </c>
      <c r="E91" s="162" t="s">
        <v>557</v>
      </c>
      <c r="F91" s="162" t="s">
        <v>260</v>
      </c>
      <c r="G91" s="162" t="s">
        <v>376</v>
      </c>
      <c r="H91" s="162" t="s">
        <v>517</v>
      </c>
      <c r="I91" s="162" t="s">
        <v>517</v>
      </c>
      <c r="J91" s="162" t="s">
        <v>182</v>
      </c>
      <c r="K91" s="162" t="s">
        <v>517</v>
      </c>
      <c r="L91" s="162" t="s">
        <v>250</v>
      </c>
      <c r="M91" s="162" t="s">
        <v>554</v>
      </c>
      <c r="N91" s="162" t="s">
        <v>210</v>
      </c>
      <c r="O91" s="162"/>
      <c r="P91" s="162" t="s">
        <v>265</v>
      </c>
      <c r="Q91" s="162"/>
      <c r="R91" s="162" t="s">
        <v>548</v>
      </c>
      <c r="S91" s="162" t="s">
        <v>291</v>
      </c>
      <c r="T91" s="162" t="s">
        <v>549</v>
      </c>
      <c r="U91" s="162"/>
      <c r="V91" s="162" t="s">
        <v>265</v>
      </c>
    </row>
    <row r="92" spans="1:22" x14ac:dyDescent="0.2">
      <c r="A92" s="162" t="s">
        <v>191</v>
      </c>
      <c r="B92" s="162" t="s">
        <v>34</v>
      </c>
      <c r="C92" s="162" t="s">
        <v>38</v>
      </c>
      <c r="D92" s="162" t="s">
        <v>545</v>
      </c>
      <c r="E92" s="162" t="s">
        <v>557</v>
      </c>
      <c r="F92" s="162" t="s">
        <v>260</v>
      </c>
      <c r="G92" s="162" t="s">
        <v>377</v>
      </c>
      <c r="H92" s="162" t="s">
        <v>518</v>
      </c>
      <c r="I92" s="162" t="s">
        <v>518</v>
      </c>
      <c r="J92" s="162" t="s">
        <v>38</v>
      </c>
      <c r="K92" s="162" t="s">
        <v>518</v>
      </c>
      <c r="L92" s="162" t="s">
        <v>37</v>
      </c>
      <c r="M92" s="162" t="s">
        <v>550</v>
      </c>
      <c r="N92" s="162" t="s">
        <v>203</v>
      </c>
      <c r="O92" s="162"/>
      <c r="P92" s="162" t="s">
        <v>265</v>
      </c>
      <c r="Q92" s="162"/>
      <c r="R92" s="162" t="s">
        <v>548</v>
      </c>
      <c r="S92" s="162" t="s">
        <v>291</v>
      </c>
      <c r="T92" s="162" t="s">
        <v>549</v>
      </c>
      <c r="U92" s="162"/>
      <c r="V92" s="162" t="s">
        <v>265</v>
      </c>
    </row>
    <row r="93" spans="1:22" x14ac:dyDescent="0.2">
      <c r="A93" s="162" t="s">
        <v>191</v>
      </c>
      <c r="B93" s="162" t="s">
        <v>34</v>
      </c>
      <c r="C93" s="162" t="s">
        <v>183</v>
      </c>
      <c r="D93" s="162" t="s">
        <v>545</v>
      </c>
      <c r="E93" s="162" t="s">
        <v>557</v>
      </c>
      <c r="F93" s="162" t="s">
        <v>260</v>
      </c>
      <c r="G93" s="162" t="s">
        <v>378</v>
      </c>
      <c r="H93" s="162" t="s">
        <v>519</v>
      </c>
      <c r="I93" s="162" t="s">
        <v>519</v>
      </c>
      <c r="J93" s="162" t="s">
        <v>183</v>
      </c>
      <c r="K93" s="162" t="s">
        <v>519</v>
      </c>
      <c r="L93" s="162" t="s">
        <v>273</v>
      </c>
      <c r="M93" s="162" t="s">
        <v>552</v>
      </c>
      <c r="N93" s="162" t="s">
        <v>184</v>
      </c>
      <c r="O93" s="162"/>
      <c r="P93" s="162" t="s">
        <v>265</v>
      </c>
      <c r="Q93" s="162"/>
      <c r="R93" s="162" t="s">
        <v>548</v>
      </c>
      <c r="S93" s="162" t="s">
        <v>291</v>
      </c>
      <c r="T93" s="162" t="s">
        <v>549</v>
      </c>
      <c r="U93" s="162"/>
      <c r="V93" s="162" t="s">
        <v>265</v>
      </c>
    </row>
    <row r="94" spans="1:22" x14ac:dyDescent="0.2">
      <c r="A94" s="162" t="s">
        <v>191</v>
      </c>
      <c r="B94" s="162" t="s">
        <v>34</v>
      </c>
      <c r="C94" s="162" t="s">
        <v>36</v>
      </c>
      <c r="D94" s="162" t="s">
        <v>545</v>
      </c>
      <c r="E94" s="162" t="s">
        <v>557</v>
      </c>
      <c r="F94" s="162" t="s">
        <v>260</v>
      </c>
      <c r="G94" s="162" t="s">
        <v>379</v>
      </c>
      <c r="H94" s="162" t="s">
        <v>520</v>
      </c>
      <c r="I94" s="162" t="s">
        <v>520</v>
      </c>
      <c r="J94" s="162" t="s">
        <v>36</v>
      </c>
      <c r="K94" s="162" t="s">
        <v>520</v>
      </c>
      <c r="L94" s="162" t="s">
        <v>35</v>
      </c>
      <c r="M94" s="162" t="s">
        <v>547</v>
      </c>
      <c r="N94" s="162" t="s">
        <v>201</v>
      </c>
      <c r="O94" s="162"/>
      <c r="P94" s="162" t="s">
        <v>265</v>
      </c>
      <c r="Q94" s="162"/>
      <c r="R94" s="162" t="s">
        <v>548</v>
      </c>
      <c r="S94" s="162" t="s">
        <v>291</v>
      </c>
      <c r="T94" s="162" t="s">
        <v>549</v>
      </c>
      <c r="U94" s="162"/>
      <c r="V94" s="162" t="s">
        <v>265</v>
      </c>
    </row>
    <row r="95" spans="1:22" x14ac:dyDescent="0.2">
      <c r="A95" s="162" t="s">
        <v>191</v>
      </c>
      <c r="B95" s="162" t="s">
        <v>0</v>
      </c>
      <c r="C95" s="162" t="s">
        <v>33</v>
      </c>
      <c r="D95" s="162" t="s">
        <v>545</v>
      </c>
      <c r="E95" s="162" t="s">
        <v>557</v>
      </c>
      <c r="F95" s="162" t="s">
        <v>260</v>
      </c>
      <c r="G95" s="162" t="s">
        <v>380</v>
      </c>
      <c r="H95" s="162" t="s">
        <v>521</v>
      </c>
      <c r="I95" s="162" t="s">
        <v>521</v>
      </c>
      <c r="J95" s="162" t="s">
        <v>33</v>
      </c>
      <c r="K95" s="162" t="s">
        <v>521</v>
      </c>
      <c r="L95" s="162" t="s">
        <v>32</v>
      </c>
      <c r="M95" s="162" t="s">
        <v>547</v>
      </c>
      <c r="N95" s="162" t="s">
        <v>201</v>
      </c>
      <c r="O95" s="162"/>
      <c r="P95" s="162" t="s">
        <v>265</v>
      </c>
      <c r="Q95" s="162"/>
      <c r="R95" s="162" t="s">
        <v>548</v>
      </c>
      <c r="S95" s="162" t="s">
        <v>291</v>
      </c>
      <c r="T95" s="162" t="s">
        <v>549</v>
      </c>
      <c r="U95" s="162"/>
      <c r="V95" s="162" t="s">
        <v>265</v>
      </c>
    </row>
    <row r="96" spans="1:22" x14ac:dyDescent="0.2">
      <c r="A96" s="162" t="s">
        <v>191</v>
      </c>
      <c r="B96" s="162" t="s">
        <v>0</v>
      </c>
      <c r="C96" s="162" t="s">
        <v>31</v>
      </c>
      <c r="D96" s="162" t="s">
        <v>545</v>
      </c>
      <c r="E96" s="162" t="s">
        <v>557</v>
      </c>
      <c r="F96" s="162" t="s">
        <v>260</v>
      </c>
      <c r="G96" s="162" t="s">
        <v>381</v>
      </c>
      <c r="H96" s="162" t="s">
        <v>522</v>
      </c>
      <c r="I96" s="162" t="s">
        <v>522</v>
      </c>
      <c r="J96" s="162" t="s">
        <v>31</v>
      </c>
      <c r="K96" s="162" t="s">
        <v>522</v>
      </c>
      <c r="L96" s="162" t="s">
        <v>30</v>
      </c>
      <c r="M96" s="162" t="s">
        <v>547</v>
      </c>
      <c r="N96" s="162" t="s">
        <v>201</v>
      </c>
      <c r="O96" s="162"/>
      <c r="P96" s="162" t="s">
        <v>265</v>
      </c>
      <c r="Q96" s="162"/>
      <c r="R96" s="162" t="s">
        <v>548</v>
      </c>
      <c r="S96" s="162" t="s">
        <v>291</v>
      </c>
      <c r="T96" s="162" t="s">
        <v>549</v>
      </c>
      <c r="U96" s="162"/>
      <c r="V96" s="162" t="s">
        <v>265</v>
      </c>
    </row>
    <row r="97" spans="1:22" x14ac:dyDescent="0.2">
      <c r="A97" s="162" t="s">
        <v>191</v>
      </c>
      <c r="B97" s="162" t="s">
        <v>0</v>
      </c>
      <c r="C97" s="162" t="s">
        <v>29</v>
      </c>
      <c r="D97" s="162" t="s">
        <v>545</v>
      </c>
      <c r="E97" s="162" t="s">
        <v>557</v>
      </c>
      <c r="F97" s="162" t="s">
        <v>260</v>
      </c>
      <c r="G97" s="162" t="s">
        <v>382</v>
      </c>
      <c r="H97" s="162" t="s">
        <v>523</v>
      </c>
      <c r="I97" s="162" t="s">
        <v>523</v>
      </c>
      <c r="J97" s="162" t="s">
        <v>29</v>
      </c>
      <c r="K97" s="162" t="s">
        <v>523</v>
      </c>
      <c r="L97" s="162" t="s">
        <v>29</v>
      </c>
      <c r="M97" s="162" t="s">
        <v>547</v>
      </c>
      <c r="N97" s="162" t="s">
        <v>201</v>
      </c>
      <c r="O97" s="162"/>
      <c r="P97" s="162" t="s">
        <v>265</v>
      </c>
      <c r="Q97" s="162"/>
      <c r="R97" s="162" t="s">
        <v>548</v>
      </c>
      <c r="S97" s="162" t="s">
        <v>291</v>
      </c>
      <c r="T97" s="162" t="s">
        <v>549</v>
      </c>
      <c r="U97" s="162"/>
      <c r="V97" s="162" t="s">
        <v>265</v>
      </c>
    </row>
    <row r="98" spans="1:22" x14ac:dyDescent="0.2">
      <c r="A98" s="162" t="s">
        <v>191</v>
      </c>
      <c r="B98" s="162" t="s">
        <v>0</v>
      </c>
      <c r="C98" s="162" t="s">
        <v>28</v>
      </c>
      <c r="D98" s="162" t="s">
        <v>545</v>
      </c>
      <c r="E98" s="162" t="s">
        <v>557</v>
      </c>
      <c r="F98" s="162" t="s">
        <v>260</v>
      </c>
      <c r="G98" s="162" t="s">
        <v>383</v>
      </c>
      <c r="H98" s="162" t="s">
        <v>524</v>
      </c>
      <c r="I98" s="162" t="s">
        <v>524</v>
      </c>
      <c r="J98" s="162" t="s">
        <v>28</v>
      </c>
      <c r="K98" s="162" t="s">
        <v>524</v>
      </c>
      <c r="L98" s="162" t="s">
        <v>274</v>
      </c>
      <c r="M98" s="162" t="s">
        <v>547</v>
      </c>
      <c r="N98" s="162" t="s">
        <v>201</v>
      </c>
      <c r="O98" s="162"/>
      <c r="P98" s="162" t="s">
        <v>265</v>
      </c>
      <c r="Q98" s="162"/>
      <c r="R98" s="162" t="s">
        <v>548</v>
      </c>
      <c r="S98" s="162" t="s">
        <v>291</v>
      </c>
      <c r="T98" s="162" t="s">
        <v>549</v>
      </c>
      <c r="U98" s="162"/>
      <c r="V98" s="162" t="s">
        <v>265</v>
      </c>
    </row>
    <row r="99" spans="1:22" x14ac:dyDescent="0.2">
      <c r="A99" s="162" t="s">
        <v>191</v>
      </c>
      <c r="B99" s="162" t="s">
        <v>0</v>
      </c>
      <c r="C99" s="162" t="s">
        <v>27</v>
      </c>
      <c r="D99" s="162" t="s">
        <v>545</v>
      </c>
      <c r="E99" s="162" t="s">
        <v>557</v>
      </c>
      <c r="F99" s="162" t="s">
        <v>260</v>
      </c>
      <c r="G99" s="162" t="s">
        <v>384</v>
      </c>
      <c r="H99" s="162" t="s">
        <v>525</v>
      </c>
      <c r="I99" s="162" t="s">
        <v>525</v>
      </c>
      <c r="J99" s="162" t="s">
        <v>27</v>
      </c>
      <c r="K99" s="162" t="s">
        <v>525</v>
      </c>
      <c r="L99" s="162" t="s">
        <v>26</v>
      </c>
      <c r="M99" s="162" t="s">
        <v>547</v>
      </c>
      <c r="N99" s="162" t="s">
        <v>201</v>
      </c>
      <c r="O99" s="162"/>
      <c r="P99" s="162" t="s">
        <v>265</v>
      </c>
      <c r="Q99" s="162"/>
      <c r="R99" s="162" t="s">
        <v>548</v>
      </c>
      <c r="S99" s="162" t="s">
        <v>291</v>
      </c>
      <c r="T99" s="162" t="s">
        <v>549</v>
      </c>
      <c r="U99" s="162"/>
      <c r="V99" s="162" t="s">
        <v>265</v>
      </c>
    </row>
    <row r="100" spans="1:22" x14ac:dyDescent="0.2">
      <c r="A100" s="162" t="s">
        <v>191</v>
      </c>
      <c r="B100" s="162" t="s">
        <v>0</v>
      </c>
      <c r="C100" s="162" t="s">
        <v>25</v>
      </c>
      <c r="D100" s="162" t="s">
        <v>545</v>
      </c>
      <c r="E100" s="162" t="s">
        <v>557</v>
      </c>
      <c r="F100" s="162" t="s">
        <v>260</v>
      </c>
      <c r="G100" s="162" t="s">
        <v>385</v>
      </c>
      <c r="H100" s="162" t="s">
        <v>526</v>
      </c>
      <c r="I100" s="162" t="s">
        <v>526</v>
      </c>
      <c r="J100" s="162" t="s">
        <v>25</v>
      </c>
      <c r="K100" s="162" t="s">
        <v>526</v>
      </c>
      <c r="L100" s="162" t="s">
        <v>275</v>
      </c>
      <c r="M100" s="162" t="s">
        <v>547</v>
      </c>
      <c r="N100" s="162" t="s">
        <v>201</v>
      </c>
      <c r="O100" s="162"/>
      <c r="P100" s="162" t="s">
        <v>265</v>
      </c>
      <c r="Q100" s="162"/>
      <c r="R100" s="162" t="s">
        <v>548</v>
      </c>
      <c r="S100" s="162" t="s">
        <v>291</v>
      </c>
      <c r="T100" s="162" t="s">
        <v>549</v>
      </c>
      <c r="U100" s="162"/>
      <c r="V100" s="162" t="s">
        <v>265</v>
      </c>
    </row>
    <row r="101" spans="1:22" x14ac:dyDescent="0.2">
      <c r="A101" s="162" t="s">
        <v>191</v>
      </c>
      <c r="B101" s="162" t="s">
        <v>0</v>
      </c>
      <c r="C101" s="162" t="s">
        <v>24</v>
      </c>
      <c r="D101" s="162" t="s">
        <v>545</v>
      </c>
      <c r="E101" s="162" t="s">
        <v>557</v>
      </c>
      <c r="F101" s="162" t="s">
        <v>260</v>
      </c>
      <c r="G101" s="162" t="s">
        <v>386</v>
      </c>
      <c r="H101" s="162" t="s">
        <v>527</v>
      </c>
      <c r="I101" s="162" t="s">
        <v>527</v>
      </c>
      <c r="J101" s="162" t="s">
        <v>24</v>
      </c>
      <c r="K101" s="162" t="s">
        <v>527</v>
      </c>
      <c r="L101" s="162" t="s">
        <v>23</v>
      </c>
      <c r="M101" s="162" t="s">
        <v>547</v>
      </c>
      <c r="N101" s="162" t="s">
        <v>201</v>
      </c>
      <c r="O101" s="162"/>
      <c r="P101" s="162" t="s">
        <v>265</v>
      </c>
      <c r="Q101" s="162"/>
      <c r="R101" s="162" t="s">
        <v>548</v>
      </c>
      <c r="S101" s="162" t="s">
        <v>291</v>
      </c>
      <c r="T101" s="162" t="s">
        <v>549</v>
      </c>
      <c r="U101" s="162"/>
      <c r="V101" s="162" t="s">
        <v>265</v>
      </c>
    </row>
    <row r="102" spans="1:22" x14ac:dyDescent="0.2">
      <c r="A102" s="162" t="s">
        <v>191</v>
      </c>
      <c r="B102" s="162" t="s">
        <v>0</v>
      </c>
      <c r="C102" s="162" t="s">
        <v>22</v>
      </c>
      <c r="D102" s="162" t="s">
        <v>545</v>
      </c>
      <c r="E102" s="162" t="s">
        <v>557</v>
      </c>
      <c r="F102" s="162" t="s">
        <v>260</v>
      </c>
      <c r="G102" s="162" t="s">
        <v>387</v>
      </c>
      <c r="H102" s="162" t="s">
        <v>453</v>
      </c>
      <c r="I102" s="162" t="s">
        <v>453</v>
      </c>
      <c r="J102" s="162" t="s">
        <v>22</v>
      </c>
      <c r="K102" s="162" t="s">
        <v>453</v>
      </c>
      <c r="L102" s="162" t="s">
        <v>21</v>
      </c>
      <c r="M102" s="162" t="s">
        <v>547</v>
      </c>
      <c r="N102" s="162" t="s">
        <v>201</v>
      </c>
      <c r="O102" s="162"/>
      <c r="P102" s="162" t="s">
        <v>265</v>
      </c>
      <c r="Q102" s="162"/>
      <c r="R102" s="162" t="s">
        <v>548</v>
      </c>
      <c r="S102" s="162" t="s">
        <v>291</v>
      </c>
      <c r="T102" s="162" t="s">
        <v>549</v>
      </c>
      <c r="U102" s="162"/>
      <c r="V102" s="162" t="s">
        <v>265</v>
      </c>
    </row>
    <row r="103" spans="1:22" x14ac:dyDescent="0.2">
      <c r="A103" s="162" t="s">
        <v>191</v>
      </c>
      <c r="B103" s="162" t="s">
        <v>0</v>
      </c>
      <c r="C103" s="162" t="s">
        <v>200</v>
      </c>
      <c r="D103" s="162" t="s">
        <v>545</v>
      </c>
      <c r="E103" s="162" t="s">
        <v>557</v>
      </c>
      <c r="F103" s="162" t="s">
        <v>260</v>
      </c>
      <c r="G103" s="162" t="s">
        <v>388</v>
      </c>
      <c r="H103" s="162" t="s">
        <v>528</v>
      </c>
      <c r="I103" s="162" t="s">
        <v>528</v>
      </c>
      <c r="J103" s="162" t="s">
        <v>200</v>
      </c>
      <c r="K103" s="162" t="s">
        <v>528</v>
      </c>
      <c r="L103" s="162" t="s">
        <v>20</v>
      </c>
      <c r="M103" s="162" t="s">
        <v>552</v>
      </c>
      <c r="N103" s="162" t="s">
        <v>184</v>
      </c>
      <c r="O103" s="162"/>
      <c r="P103" s="162" t="s">
        <v>265</v>
      </c>
      <c r="Q103" s="162"/>
      <c r="R103" s="162" t="s">
        <v>548</v>
      </c>
      <c r="S103" s="162" t="s">
        <v>291</v>
      </c>
      <c r="T103" s="162" t="s">
        <v>549</v>
      </c>
      <c r="U103" s="162"/>
      <c r="V103" s="162" t="s">
        <v>265</v>
      </c>
    </row>
    <row r="104" spans="1:22" x14ac:dyDescent="0.2">
      <c r="A104" s="162" t="s">
        <v>191</v>
      </c>
      <c r="B104" s="162" t="s">
        <v>0</v>
      </c>
      <c r="C104" s="162" t="s">
        <v>19</v>
      </c>
      <c r="D104" s="162" t="s">
        <v>545</v>
      </c>
      <c r="E104" s="162" t="s">
        <v>557</v>
      </c>
      <c r="F104" s="162" t="s">
        <v>260</v>
      </c>
      <c r="G104" s="162" t="s">
        <v>389</v>
      </c>
      <c r="H104" s="162" t="s">
        <v>458</v>
      </c>
      <c r="I104" s="162" t="s">
        <v>458</v>
      </c>
      <c r="J104" s="162" t="s">
        <v>19</v>
      </c>
      <c r="K104" s="162" t="s">
        <v>458</v>
      </c>
      <c r="L104" s="162" t="s">
        <v>18</v>
      </c>
      <c r="M104" s="162" t="s">
        <v>547</v>
      </c>
      <c r="N104" s="162" t="s">
        <v>201</v>
      </c>
      <c r="O104" s="162"/>
      <c r="P104" s="162" t="s">
        <v>265</v>
      </c>
      <c r="Q104" s="162"/>
      <c r="R104" s="162" t="s">
        <v>548</v>
      </c>
      <c r="S104" s="162" t="s">
        <v>291</v>
      </c>
      <c r="T104" s="162" t="s">
        <v>549</v>
      </c>
      <c r="U104" s="162"/>
      <c r="V104" s="162" t="s">
        <v>265</v>
      </c>
    </row>
    <row r="105" spans="1:22" x14ac:dyDescent="0.2">
      <c r="A105" s="162" t="s">
        <v>191</v>
      </c>
      <c r="B105" s="162" t="s">
        <v>0</v>
      </c>
      <c r="C105" s="162" t="s">
        <v>17</v>
      </c>
      <c r="D105" s="162" t="s">
        <v>545</v>
      </c>
      <c r="E105" s="162" t="s">
        <v>557</v>
      </c>
      <c r="F105" s="162" t="s">
        <v>260</v>
      </c>
      <c r="G105" s="162" t="s">
        <v>390</v>
      </c>
      <c r="H105" s="162" t="s">
        <v>529</v>
      </c>
      <c r="I105" s="162" t="s">
        <v>529</v>
      </c>
      <c r="J105" s="162" t="s">
        <v>17</v>
      </c>
      <c r="K105" s="162" t="s">
        <v>529</v>
      </c>
      <c r="L105" s="162" t="s">
        <v>16</v>
      </c>
      <c r="M105" s="162" t="s">
        <v>562</v>
      </c>
      <c r="N105" s="162" t="s">
        <v>211</v>
      </c>
      <c r="O105" s="162"/>
      <c r="P105" s="162" t="s">
        <v>265</v>
      </c>
      <c r="Q105" s="162"/>
      <c r="R105" s="162" t="s">
        <v>548</v>
      </c>
      <c r="S105" s="162" t="s">
        <v>291</v>
      </c>
      <c r="T105" s="162" t="s">
        <v>549</v>
      </c>
      <c r="U105" s="162"/>
      <c r="V105" s="162" t="s">
        <v>265</v>
      </c>
    </row>
    <row r="106" spans="1:22" x14ac:dyDescent="0.2">
      <c r="A106" s="162" t="s">
        <v>191</v>
      </c>
      <c r="B106" s="162" t="s">
        <v>0</v>
      </c>
      <c r="C106" s="162" t="s">
        <v>15</v>
      </c>
      <c r="D106" s="162" t="s">
        <v>545</v>
      </c>
      <c r="E106" s="162" t="s">
        <v>557</v>
      </c>
      <c r="F106" s="162" t="s">
        <v>260</v>
      </c>
      <c r="G106" s="162" t="s">
        <v>391</v>
      </c>
      <c r="H106" s="162" t="s">
        <v>530</v>
      </c>
      <c r="I106" s="162" t="s">
        <v>530</v>
      </c>
      <c r="J106" s="162" t="s">
        <v>15</v>
      </c>
      <c r="K106" s="162" t="s">
        <v>530</v>
      </c>
      <c r="L106" s="162" t="s">
        <v>14</v>
      </c>
      <c r="M106" s="162" t="s">
        <v>547</v>
      </c>
      <c r="N106" s="162" t="s">
        <v>201</v>
      </c>
      <c r="O106" s="162"/>
      <c r="P106" s="162" t="s">
        <v>265</v>
      </c>
      <c r="Q106" s="162"/>
      <c r="R106" s="162" t="s">
        <v>548</v>
      </c>
      <c r="S106" s="162" t="s">
        <v>291</v>
      </c>
      <c r="T106" s="162" t="s">
        <v>549</v>
      </c>
      <c r="U106" s="162"/>
      <c r="V106" s="162" t="s">
        <v>265</v>
      </c>
    </row>
    <row r="107" spans="1:22" x14ac:dyDescent="0.2">
      <c r="A107" s="162" t="s">
        <v>191</v>
      </c>
      <c r="B107" s="162" t="s">
        <v>0</v>
      </c>
      <c r="C107" s="162" t="s">
        <v>13</v>
      </c>
      <c r="D107" s="162" t="s">
        <v>545</v>
      </c>
      <c r="E107" s="162" t="s">
        <v>557</v>
      </c>
      <c r="F107" s="162" t="s">
        <v>260</v>
      </c>
      <c r="G107" s="162" t="s">
        <v>392</v>
      </c>
      <c r="H107" s="162" t="s">
        <v>531</v>
      </c>
      <c r="I107" s="162" t="s">
        <v>531</v>
      </c>
      <c r="J107" s="162" t="s">
        <v>13</v>
      </c>
      <c r="K107" s="162" t="s">
        <v>531</v>
      </c>
      <c r="L107" s="162" t="s">
        <v>12</v>
      </c>
      <c r="M107" s="162" t="s">
        <v>547</v>
      </c>
      <c r="N107" s="162" t="s">
        <v>201</v>
      </c>
      <c r="O107" s="162"/>
      <c r="P107" s="162" t="s">
        <v>265</v>
      </c>
      <c r="Q107" s="162"/>
      <c r="R107" s="162" t="s">
        <v>548</v>
      </c>
      <c r="S107" s="162" t="s">
        <v>291</v>
      </c>
      <c r="T107" s="162" t="s">
        <v>549</v>
      </c>
      <c r="U107" s="162"/>
      <c r="V107" s="162" t="s">
        <v>265</v>
      </c>
    </row>
    <row r="108" spans="1:22" x14ac:dyDescent="0.2">
      <c r="A108" s="162" t="s">
        <v>191</v>
      </c>
      <c r="B108" s="162" t="s">
        <v>0</v>
      </c>
      <c r="C108" s="162" t="s">
        <v>11</v>
      </c>
      <c r="D108" s="162" t="s">
        <v>545</v>
      </c>
      <c r="E108" s="162" t="s">
        <v>557</v>
      </c>
      <c r="F108" s="162" t="s">
        <v>260</v>
      </c>
      <c r="G108" s="162" t="s">
        <v>393</v>
      </c>
      <c r="H108" s="162" t="s">
        <v>532</v>
      </c>
      <c r="I108" s="162" t="s">
        <v>532</v>
      </c>
      <c r="J108" s="162" t="s">
        <v>11</v>
      </c>
      <c r="K108" s="162" t="s">
        <v>532</v>
      </c>
      <c r="L108" s="162" t="s">
        <v>10</v>
      </c>
      <c r="M108" s="162" t="s">
        <v>547</v>
      </c>
      <c r="N108" s="162" t="s">
        <v>201</v>
      </c>
      <c r="O108" s="162"/>
      <c r="P108" s="162" t="s">
        <v>265</v>
      </c>
      <c r="Q108" s="162"/>
      <c r="R108" s="162" t="s">
        <v>548</v>
      </c>
      <c r="S108" s="162" t="s">
        <v>291</v>
      </c>
      <c r="T108" s="162" t="s">
        <v>549</v>
      </c>
      <c r="U108" s="162"/>
      <c r="V108" s="162" t="s">
        <v>265</v>
      </c>
    </row>
    <row r="109" spans="1:22" x14ac:dyDescent="0.2">
      <c r="A109" s="162" t="s">
        <v>191</v>
      </c>
      <c r="B109" s="162" t="s">
        <v>0</v>
      </c>
      <c r="C109" s="162" t="s">
        <v>9</v>
      </c>
      <c r="D109" s="162" t="s">
        <v>545</v>
      </c>
      <c r="E109" s="162" t="s">
        <v>557</v>
      </c>
      <c r="F109" s="162" t="s">
        <v>260</v>
      </c>
      <c r="G109" s="162" t="s">
        <v>394</v>
      </c>
      <c r="H109" s="162" t="s">
        <v>533</v>
      </c>
      <c r="I109" s="162" t="s">
        <v>533</v>
      </c>
      <c r="J109" s="162" t="s">
        <v>9</v>
      </c>
      <c r="K109" s="162" t="s">
        <v>533</v>
      </c>
      <c r="L109" s="162" t="s">
        <v>8</v>
      </c>
      <c r="M109" s="162" t="s">
        <v>547</v>
      </c>
      <c r="N109" s="162" t="s">
        <v>201</v>
      </c>
      <c r="O109" s="162"/>
      <c r="P109" s="162" t="s">
        <v>265</v>
      </c>
      <c r="Q109" s="162"/>
      <c r="R109" s="162" t="s">
        <v>548</v>
      </c>
      <c r="S109" s="162" t="s">
        <v>291</v>
      </c>
      <c r="T109" s="162" t="s">
        <v>549</v>
      </c>
      <c r="U109" s="162"/>
      <c r="V109" s="162" t="s">
        <v>265</v>
      </c>
    </row>
    <row r="110" spans="1:22" x14ac:dyDescent="0.2">
      <c r="A110" s="162" t="s">
        <v>191</v>
      </c>
      <c r="B110" s="162" t="s">
        <v>0</v>
      </c>
      <c r="C110" s="162" t="s">
        <v>9</v>
      </c>
      <c r="D110" s="162" t="s">
        <v>545</v>
      </c>
      <c r="E110" s="162" t="s">
        <v>557</v>
      </c>
      <c r="F110" s="162" t="s">
        <v>260</v>
      </c>
      <c r="G110" s="162" t="s">
        <v>394</v>
      </c>
      <c r="H110" s="162" t="s">
        <v>533</v>
      </c>
      <c r="I110" s="162" t="s">
        <v>533</v>
      </c>
      <c r="J110" s="162" t="s">
        <v>9</v>
      </c>
      <c r="K110" s="162" t="s">
        <v>533</v>
      </c>
      <c r="L110" s="162" t="s">
        <v>8</v>
      </c>
      <c r="M110" s="162" t="s">
        <v>547</v>
      </c>
      <c r="N110" s="162" t="s">
        <v>201</v>
      </c>
      <c r="O110" s="162"/>
      <c r="P110" s="162" t="s">
        <v>265</v>
      </c>
      <c r="Q110" s="162"/>
      <c r="R110" s="162" t="s">
        <v>548</v>
      </c>
      <c r="S110" s="162" t="s">
        <v>395</v>
      </c>
      <c r="T110" s="162" t="s">
        <v>563</v>
      </c>
      <c r="U110" s="162"/>
      <c r="V110" s="162" t="s">
        <v>265</v>
      </c>
    </row>
    <row r="111" spans="1:22" x14ac:dyDescent="0.2">
      <c r="A111" s="162" t="s">
        <v>191</v>
      </c>
      <c r="B111" s="162" t="s">
        <v>0</v>
      </c>
      <c r="C111" s="162" t="s">
        <v>7</v>
      </c>
      <c r="D111" s="162" t="s">
        <v>545</v>
      </c>
      <c r="E111" s="162" t="s">
        <v>557</v>
      </c>
      <c r="F111" s="162" t="s">
        <v>260</v>
      </c>
      <c r="G111" s="162" t="s">
        <v>396</v>
      </c>
      <c r="H111" s="162" t="s">
        <v>534</v>
      </c>
      <c r="I111" s="162" t="s">
        <v>534</v>
      </c>
      <c r="J111" s="162" t="s">
        <v>7</v>
      </c>
      <c r="K111" s="162" t="s">
        <v>534</v>
      </c>
      <c r="L111" s="162" t="s">
        <v>7</v>
      </c>
      <c r="M111" s="162" t="s">
        <v>552</v>
      </c>
      <c r="N111" s="162" t="s">
        <v>184</v>
      </c>
      <c r="O111" s="162"/>
      <c r="P111" s="162" t="s">
        <v>265</v>
      </c>
      <c r="Q111" s="162"/>
      <c r="R111" s="162" t="s">
        <v>548</v>
      </c>
      <c r="S111" s="162" t="s">
        <v>291</v>
      </c>
      <c r="T111" s="162" t="s">
        <v>549</v>
      </c>
      <c r="U111" s="162"/>
      <c r="V111" s="162" t="s">
        <v>265</v>
      </c>
    </row>
    <row r="112" spans="1:22" x14ac:dyDescent="0.2">
      <c r="A112" s="162" t="s">
        <v>191</v>
      </c>
      <c r="B112" s="162" t="s">
        <v>0</v>
      </c>
      <c r="C112" s="162" t="s">
        <v>6</v>
      </c>
      <c r="D112" s="162" t="s">
        <v>545</v>
      </c>
      <c r="E112" s="162" t="s">
        <v>557</v>
      </c>
      <c r="F112" s="162" t="s">
        <v>260</v>
      </c>
      <c r="G112" s="162" t="s">
        <v>397</v>
      </c>
      <c r="H112" s="162" t="s">
        <v>535</v>
      </c>
      <c r="I112" s="162" t="s">
        <v>535</v>
      </c>
      <c r="J112" s="162" t="s">
        <v>6</v>
      </c>
      <c r="K112" s="162" t="s">
        <v>535</v>
      </c>
      <c r="L112" s="162" t="s">
        <v>5</v>
      </c>
      <c r="M112" s="162" t="s">
        <v>552</v>
      </c>
      <c r="N112" s="162" t="s">
        <v>184</v>
      </c>
      <c r="O112" s="162"/>
      <c r="P112" s="162" t="s">
        <v>265</v>
      </c>
      <c r="Q112" s="162"/>
      <c r="R112" s="162" t="s">
        <v>548</v>
      </c>
      <c r="S112" s="162" t="s">
        <v>291</v>
      </c>
      <c r="T112" s="162" t="s">
        <v>549</v>
      </c>
      <c r="U112" s="162"/>
      <c r="V112" s="162" t="s">
        <v>265</v>
      </c>
    </row>
    <row r="113" spans="1:22" x14ac:dyDescent="0.2">
      <c r="A113" s="162" t="s">
        <v>191</v>
      </c>
      <c r="B113" s="162" t="s">
        <v>0</v>
      </c>
      <c r="C113" s="162" t="s">
        <v>4</v>
      </c>
      <c r="D113" s="162" t="s">
        <v>545</v>
      </c>
      <c r="E113" s="162" t="s">
        <v>557</v>
      </c>
      <c r="F113" s="162" t="s">
        <v>260</v>
      </c>
      <c r="G113" s="162" t="s">
        <v>398</v>
      </c>
      <c r="H113" s="162" t="s">
        <v>536</v>
      </c>
      <c r="I113" s="162" t="s">
        <v>536</v>
      </c>
      <c r="J113" s="162" t="s">
        <v>4</v>
      </c>
      <c r="K113" s="162" t="s">
        <v>536</v>
      </c>
      <c r="L113" s="162" t="s">
        <v>3</v>
      </c>
      <c r="M113" s="162" t="s">
        <v>552</v>
      </c>
      <c r="N113" s="162" t="s">
        <v>184</v>
      </c>
      <c r="O113" s="162"/>
      <c r="P113" s="162" t="s">
        <v>265</v>
      </c>
      <c r="Q113" s="162"/>
      <c r="R113" s="162" t="s">
        <v>548</v>
      </c>
      <c r="S113" s="162" t="s">
        <v>291</v>
      </c>
      <c r="T113" s="162" t="s">
        <v>549</v>
      </c>
      <c r="U113" s="162"/>
      <c r="V113" s="162" t="s">
        <v>265</v>
      </c>
    </row>
    <row r="114" spans="1:22" x14ac:dyDescent="0.2">
      <c r="A114" s="162" t="s">
        <v>191</v>
      </c>
      <c r="B114" s="162" t="s">
        <v>0</v>
      </c>
      <c r="C114" s="162" t="s">
        <v>2</v>
      </c>
      <c r="D114" s="162" t="s">
        <v>545</v>
      </c>
      <c r="E114" s="162" t="s">
        <v>557</v>
      </c>
      <c r="F114" s="162" t="s">
        <v>260</v>
      </c>
      <c r="G114" s="162" t="s">
        <v>399</v>
      </c>
      <c r="H114" s="162" t="s">
        <v>454</v>
      </c>
      <c r="I114" s="162" t="s">
        <v>454</v>
      </c>
      <c r="J114" s="162" t="s">
        <v>2</v>
      </c>
      <c r="K114" s="162" t="s">
        <v>454</v>
      </c>
      <c r="L114" s="162" t="s">
        <v>1</v>
      </c>
      <c r="M114" s="162" t="s">
        <v>547</v>
      </c>
      <c r="N114" s="162" t="s">
        <v>201</v>
      </c>
      <c r="O114" s="162"/>
      <c r="P114" s="162" t="s">
        <v>265</v>
      </c>
      <c r="Q114" s="162"/>
      <c r="R114" s="162" t="s">
        <v>548</v>
      </c>
      <c r="S114" s="162" t="s">
        <v>291</v>
      </c>
      <c r="T114" s="162" t="s">
        <v>549</v>
      </c>
      <c r="U114" s="162"/>
      <c r="V114" s="162" t="s">
        <v>265</v>
      </c>
    </row>
    <row r="115" spans="1:22" x14ac:dyDescent="0.2">
      <c r="A115" s="162" t="s">
        <v>191</v>
      </c>
      <c r="B115" s="162" t="s">
        <v>79</v>
      </c>
      <c r="C115" s="162" t="s">
        <v>147</v>
      </c>
      <c r="D115" s="162" t="s">
        <v>545</v>
      </c>
      <c r="E115" s="162" t="s">
        <v>557</v>
      </c>
      <c r="F115" s="162" t="s">
        <v>260</v>
      </c>
      <c r="G115" s="162" t="s">
        <v>312</v>
      </c>
      <c r="H115" s="162" t="s">
        <v>465</v>
      </c>
      <c r="I115" s="162" t="s">
        <v>465</v>
      </c>
      <c r="J115" s="162" t="s">
        <v>147</v>
      </c>
      <c r="K115" s="162" t="s">
        <v>465</v>
      </c>
      <c r="L115" s="162" t="s">
        <v>147</v>
      </c>
      <c r="M115" s="162" t="s">
        <v>547</v>
      </c>
      <c r="N115" s="162" t="s">
        <v>201</v>
      </c>
      <c r="O115" s="162"/>
      <c r="P115" s="162" t="s">
        <v>265</v>
      </c>
      <c r="Q115" s="162" t="s">
        <v>400</v>
      </c>
      <c r="R115" s="162" t="s">
        <v>564</v>
      </c>
      <c r="S115" s="162" t="s">
        <v>291</v>
      </c>
      <c r="T115" s="162" t="s">
        <v>549</v>
      </c>
      <c r="U115" s="162" t="s">
        <v>401</v>
      </c>
      <c r="V115" s="162" t="s">
        <v>547</v>
      </c>
    </row>
    <row r="116" spans="1:22" x14ac:dyDescent="0.2">
      <c r="A116" s="162" t="s">
        <v>191</v>
      </c>
      <c r="B116" s="162" t="s">
        <v>133</v>
      </c>
      <c r="C116" s="162" t="s">
        <v>195</v>
      </c>
      <c r="D116" s="162" t="s">
        <v>545</v>
      </c>
      <c r="E116" s="162" t="s">
        <v>557</v>
      </c>
      <c r="F116" s="162" t="s">
        <v>260</v>
      </c>
      <c r="G116" s="162" t="s">
        <v>402</v>
      </c>
      <c r="H116" s="162" t="s">
        <v>443</v>
      </c>
      <c r="I116" s="162" t="s">
        <v>443</v>
      </c>
      <c r="J116" s="162" t="s">
        <v>195</v>
      </c>
      <c r="K116" s="162" t="s">
        <v>443</v>
      </c>
      <c r="L116" s="162" t="s">
        <v>196</v>
      </c>
      <c r="M116" s="162" t="s">
        <v>547</v>
      </c>
      <c r="N116" s="162" t="s">
        <v>201</v>
      </c>
      <c r="O116" s="162" t="s">
        <v>218</v>
      </c>
      <c r="P116" s="162" t="s">
        <v>265</v>
      </c>
      <c r="Q116" s="162"/>
      <c r="R116" s="162" t="s">
        <v>548</v>
      </c>
      <c r="S116" s="162" t="s">
        <v>291</v>
      </c>
      <c r="T116" s="162" t="s">
        <v>549</v>
      </c>
      <c r="U116" s="162"/>
      <c r="V116" s="162" t="s">
        <v>265</v>
      </c>
    </row>
    <row r="117" spans="1:22" x14ac:dyDescent="0.2">
      <c r="A117" s="162" t="s">
        <v>191</v>
      </c>
      <c r="B117" s="162" t="s">
        <v>154</v>
      </c>
      <c r="C117" s="162" t="s">
        <v>129</v>
      </c>
      <c r="D117" s="162" t="s">
        <v>545</v>
      </c>
      <c r="E117" s="162" t="s">
        <v>557</v>
      </c>
      <c r="F117" s="162" t="s">
        <v>260</v>
      </c>
      <c r="G117" s="162" t="s">
        <v>322</v>
      </c>
      <c r="H117" s="162" t="s">
        <v>475</v>
      </c>
      <c r="I117" s="162" t="s">
        <v>475</v>
      </c>
      <c r="J117" s="162" t="s">
        <v>129</v>
      </c>
      <c r="K117" s="162" t="s">
        <v>475</v>
      </c>
      <c r="L117" s="162" t="s">
        <v>129</v>
      </c>
      <c r="M117" s="162" t="s">
        <v>547</v>
      </c>
      <c r="N117" s="162" t="s">
        <v>201</v>
      </c>
      <c r="O117" s="162"/>
      <c r="P117" s="162" t="s">
        <v>265</v>
      </c>
      <c r="Q117" s="162" t="s">
        <v>542</v>
      </c>
      <c r="R117" s="162" t="s">
        <v>565</v>
      </c>
      <c r="S117" s="162"/>
      <c r="T117" s="162" t="s">
        <v>549</v>
      </c>
      <c r="U117" s="162"/>
      <c r="V117" s="162" t="s">
        <v>265</v>
      </c>
    </row>
    <row r="118" spans="1:22" x14ac:dyDescent="0.2">
      <c r="A118" s="162" t="s">
        <v>191</v>
      </c>
      <c r="B118" s="162" t="s">
        <v>133</v>
      </c>
      <c r="C118" s="162" t="s">
        <v>538</v>
      </c>
      <c r="D118" s="162" t="s">
        <v>545</v>
      </c>
      <c r="E118" s="162" t="s">
        <v>557</v>
      </c>
      <c r="F118" s="162" t="s">
        <v>260</v>
      </c>
      <c r="G118" s="162" t="s">
        <v>541</v>
      </c>
      <c r="H118" s="162" t="s">
        <v>540</v>
      </c>
      <c r="I118" s="162" t="s">
        <v>540</v>
      </c>
      <c r="J118" s="162" t="s">
        <v>538</v>
      </c>
      <c r="K118" s="162" t="s">
        <v>540</v>
      </c>
      <c r="L118" s="162" t="s">
        <v>539</v>
      </c>
      <c r="M118" s="162" t="s">
        <v>566</v>
      </c>
      <c r="N118" s="162" t="s">
        <v>201</v>
      </c>
      <c r="O118" s="162" t="s">
        <v>250</v>
      </c>
      <c r="P118" s="162" t="s">
        <v>265</v>
      </c>
      <c r="Q118" s="162" t="s">
        <v>250</v>
      </c>
      <c r="R118" s="162" t="s">
        <v>548</v>
      </c>
      <c r="S118" s="162" t="s">
        <v>250</v>
      </c>
      <c r="T118" s="162" t="s">
        <v>549</v>
      </c>
      <c r="U118" s="162" t="s">
        <v>250</v>
      </c>
      <c r="V118" s="162" t="s">
        <v>265</v>
      </c>
    </row>
    <row r="119" spans="1:22" x14ac:dyDescent="0.2">
      <c r="A119" s="162" t="s">
        <v>191</v>
      </c>
      <c r="B119" s="162" t="s">
        <v>543</v>
      </c>
      <c r="C119" s="162" t="s">
        <v>41</v>
      </c>
      <c r="D119" s="162" t="s">
        <v>545</v>
      </c>
      <c r="E119" s="162" t="s">
        <v>557</v>
      </c>
      <c r="F119" s="162" t="s">
        <v>260</v>
      </c>
      <c r="G119" s="162" t="s">
        <v>374</v>
      </c>
      <c r="H119" s="162" t="s">
        <v>515</v>
      </c>
      <c r="I119" s="162" t="s">
        <v>515</v>
      </c>
      <c r="J119" s="162" t="s">
        <v>41</v>
      </c>
      <c r="K119" s="162" t="s">
        <v>515</v>
      </c>
      <c r="L119" s="162" t="s">
        <v>41</v>
      </c>
      <c r="M119" s="162" t="s">
        <v>547</v>
      </c>
      <c r="N119" s="162" t="s">
        <v>201</v>
      </c>
      <c r="O119" s="162"/>
      <c r="P119" s="162" t="s">
        <v>265</v>
      </c>
      <c r="Q119" s="162" t="s">
        <v>576</v>
      </c>
      <c r="R119" s="162" t="s">
        <v>567</v>
      </c>
      <c r="S119" s="162"/>
      <c r="T119" s="162" t="s">
        <v>568</v>
      </c>
      <c r="U119" s="162"/>
      <c r="V119" s="162" t="s">
        <v>265</v>
      </c>
    </row>
    <row r="120" spans="1:22" x14ac:dyDescent="0.2">
      <c r="A120" s="162" t="s">
        <v>191</v>
      </c>
      <c r="B120" s="162" t="s">
        <v>0</v>
      </c>
      <c r="C120" s="162" t="s">
        <v>9</v>
      </c>
      <c r="D120" s="162" t="s">
        <v>545</v>
      </c>
      <c r="E120" s="162" t="s">
        <v>557</v>
      </c>
      <c r="F120" s="162" t="s">
        <v>260</v>
      </c>
      <c r="G120" s="162"/>
      <c r="H120" s="162" t="s">
        <v>533</v>
      </c>
      <c r="I120" s="162" t="s">
        <v>533</v>
      </c>
      <c r="J120" s="162" t="s">
        <v>9</v>
      </c>
      <c r="K120" s="162" t="s">
        <v>533</v>
      </c>
      <c r="L120" s="162" t="s">
        <v>9</v>
      </c>
      <c r="M120" s="162" t="s">
        <v>547</v>
      </c>
      <c r="N120" s="162"/>
      <c r="O120" s="162"/>
      <c r="P120" s="162" t="s">
        <v>265</v>
      </c>
      <c r="Q120" s="162" t="s">
        <v>577</v>
      </c>
      <c r="R120" s="162" t="s">
        <v>573</v>
      </c>
      <c r="S120" s="162"/>
      <c r="T120" s="162" t="s">
        <v>563</v>
      </c>
      <c r="U120" s="162"/>
      <c r="V120" s="162" t="s">
        <v>265</v>
      </c>
    </row>
    <row r="121" spans="1:22" x14ac:dyDescent="0.2">
      <c r="A121" s="162" t="s">
        <v>191</v>
      </c>
      <c r="B121" s="162" t="s">
        <v>0</v>
      </c>
      <c r="C121" s="162" t="s">
        <v>9</v>
      </c>
      <c r="D121" s="162" t="s">
        <v>545</v>
      </c>
      <c r="E121" s="162" t="s">
        <v>557</v>
      </c>
      <c r="F121" s="162" t="s">
        <v>260</v>
      </c>
      <c r="G121" s="162"/>
      <c r="H121" s="162" t="s">
        <v>533</v>
      </c>
      <c r="I121" s="162" t="s">
        <v>533</v>
      </c>
      <c r="J121" s="162" t="s">
        <v>9</v>
      </c>
      <c r="K121" s="162" t="s">
        <v>533</v>
      </c>
      <c r="L121" s="162" t="s">
        <v>9</v>
      </c>
      <c r="M121" s="162" t="s">
        <v>547</v>
      </c>
      <c r="N121" s="162"/>
      <c r="O121" s="162"/>
      <c r="P121" s="162" t="s">
        <v>265</v>
      </c>
      <c r="Q121" s="162" t="s">
        <v>578</v>
      </c>
      <c r="R121" s="162" t="s">
        <v>574</v>
      </c>
      <c r="S121" s="162"/>
      <c r="T121" s="162" t="s">
        <v>563</v>
      </c>
      <c r="U121" s="162"/>
      <c r="V121" s="162" t="s">
        <v>265</v>
      </c>
    </row>
    <row r="122" spans="1:22" x14ac:dyDescent="0.2">
      <c r="A122" s="162" t="s">
        <v>191</v>
      </c>
      <c r="B122" s="162" t="s">
        <v>0</v>
      </c>
      <c r="C122" s="162" t="s">
        <v>9</v>
      </c>
      <c r="D122" s="162" t="s">
        <v>545</v>
      </c>
      <c r="E122" s="162" t="s">
        <v>557</v>
      </c>
      <c r="F122" s="162" t="s">
        <v>260</v>
      </c>
      <c r="G122" s="162"/>
      <c r="H122" s="162" t="s">
        <v>533</v>
      </c>
      <c r="I122" s="162" t="s">
        <v>533</v>
      </c>
      <c r="J122" s="162" t="s">
        <v>9</v>
      </c>
      <c r="K122" s="162" t="s">
        <v>533</v>
      </c>
      <c r="L122" s="162" t="s">
        <v>9</v>
      </c>
      <c r="M122" s="162" t="s">
        <v>547</v>
      </c>
      <c r="N122" s="162"/>
      <c r="O122" s="162"/>
      <c r="P122" s="162" t="s">
        <v>265</v>
      </c>
      <c r="Q122" s="162" t="s">
        <v>579</v>
      </c>
      <c r="R122" s="162" t="s">
        <v>575</v>
      </c>
      <c r="S122" s="162"/>
      <c r="T122" s="162" t="s">
        <v>563</v>
      </c>
      <c r="U122" s="162"/>
      <c r="V122" s="162" t="s">
        <v>265</v>
      </c>
    </row>
  </sheetData>
  <conditionalFormatting sqref="R51:R122">
    <cfRule type="duplicateValues" dxfId="20" priority="6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10B8-6046-475A-ADF3-C4632D8DAB7C}">
  <dimension ref="A1:D30"/>
  <sheetViews>
    <sheetView workbookViewId="0">
      <selection activeCell="A2" sqref="A2:A552"/>
    </sheetView>
  </sheetViews>
  <sheetFormatPr defaultRowHeight="12.75" x14ac:dyDescent="0.2"/>
  <cols>
    <col min="1" max="1" width="46.42578125" bestFit="1" customWidth="1"/>
    <col min="2" max="2" width="39.28515625" bestFit="1" customWidth="1"/>
    <col min="3" max="3" width="13.140625" bestFit="1" customWidth="1"/>
    <col min="4" max="4" width="27.5703125" bestFit="1" customWidth="1"/>
  </cols>
  <sheetData>
    <row r="1" spans="1:4" x14ac:dyDescent="0.2">
      <c r="A1" t="s">
        <v>570</v>
      </c>
      <c r="B1" t="s">
        <v>571</v>
      </c>
      <c r="C1" t="s">
        <v>582</v>
      </c>
      <c r="D1" t="s">
        <v>583</v>
      </c>
    </row>
    <row r="2" spans="1:4" x14ac:dyDescent="0.2">
      <c r="A2" s="162"/>
      <c r="B2">
        <v>999999</v>
      </c>
    </row>
    <row r="3" spans="1:4" x14ac:dyDescent="0.2">
      <c r="A3" s="162" t="s">
        <v>593</v>
      </c>
      <c r="B3">
        <v>3017</v>
      </c>
      <c r="C3" t="s">
        <v>584</v>
      </c>
      <c r="D3" t="s">
        <v>594</v>
      </c>
    </row>
    <row r="4" spans="1:4" x14ac:dyDescent="0.2">
      <c r="A4" s="162" t="s">
        <v>595</v>
      </c>
      <c r="B4">
        <v>102</v>
      </c>
      <c r="C4" t="s">
        <v>585</v>
      </c>
      <c r="D4" t="s">
        <v>207</v>
      </c>
    </row>
    <row r="5" spans="1:4" x14ac:dyDescent="0.2">
      <c r="A5" s="162" t="s">
        <v>596</v>
      </c>
      <c r="B5">
        <v>30040</v>
      </c>
      <c r="C5" t="s">
        <v>586</v>
      </c>
      <c r="D5" t="s">
        <v>597</v>
      </c>
    </row>
    <row r="6" spans="1:4" x14ac:dyDescent="0.2">
      <c r="A6" s="162" t="s">
        <v>598</v>
      </c>
      <c r="B6">
        <v>30038</v>
      </c>
      <c r="C6" t="s">
        <v>586</v>
      </c>
      <c r="D6" t="s">
        <v>599</v>
      </c>
    </row>
    <row r="7" spans="1:4" x14ac:dyDescent="0.2">
      <c r="A7" s="162" t="s">
        <v>251</v>
      </c>
      <c r="B7">
        <v>10489</v>
      </c>
      <c r="C7" t="s">
        <v>586</v>
      </c>
      <c r="D7" t="s">
        <v>600</v>
      </c>
    </row>
    <row r="8" spans="1:4" x14ac:dyDescent="0.2">
      <c r="A8" s="162" t="s">
        <v>252</v>
      </c>
      <c r="B8">
        <v>10483</v>
      </c>
      <c r="C8" t="s">
        <v>586</v>
      </c>
      <c r="D8" t="s">
        <v>601</v>
      </c>
    </row>
    <row r="9" spans="1:4" x14ac:dyDescent="0.2">
      <c r="A9" s="162" t="s">
        <v>253</v>
      </c>
      <c r="B9">
        <v>10482</v>
      </c>
      <c r="C9" t="s">
        <v>586</v>
      </c>
      <c r="D9" t="s">
        <v>602</v>
      </c>
    </row>
    <row r="10" spans="1:4" x14ac:dyDescent="0.2">
      <c r="A10" s="162" t="s">
        <v>254</v>
      </c>
      <c r="B10">
        <v>10481</v>
      </c>
      <c r="C10" t="s">
        <v>586</v>
      </c>
      <c r="D10" t="s">
        <v>603</v>
      </c>
    </row>
    <row r="11" spans="1:4" x14ac:dyDescent="0.2">
      <c r="A11" s="162" t="s">
        <v>255</v>
      </c>
      <c r="B11">
        <v>10487</v>
      </c>
      <c r="C11" t="s">
        <v>586</v>
      </c>
      <c r="D11" t="s">
        <v>604</v>
      </c>
    </row>
    <row r="12" spans="1:4" x14ac:dyDescent="0.2">
      <c r="A12" s="162" t="s">
        <v>605</v>
      </c>
      <c r="B12">
        <v>10310</v>
      </c>
      <c r="C12" t="s">
        <v>586</v>
      </c>
      <c r="D12" t="s">
        <v>606</v>
      </c>
    </row>
    <row r="13" spans="1:4" x14ac:dyDescent="0.2">
      <c r="A13" s="162" t="s">
        <v>256</v>
      </c>
      <c r="B13">
        <v>10488</v>
      </c>
      <c r="C13" t="s">
        <v>586</v>
      </c>
      <c r="D13" t="s">
        <v>607</v>
      </c>
    </row>
    <row r="14" spans="1:4" x14ac:dyDescent="0.2">
      <c r="A14" s="162" t="s">
        <v>257</v>
      </c>
      <c r="B14">
        <v>10454</v>
      </c>
      <c r="C14" t="s">
        <v>586</v>
      </c>
      <c r="D14" t="s">
        <v>212</v>
      </c>
    </row>
    <row r="15" spans="1:4" x14ac:dyDescent="0.2">
      <c r="A15" s="162" t="s">
        <v>258</v>
      </c>
      <c r="B15">
        <v>10486</v>
      </c>
      <c r="C15" t="s">
        <v>586</v>
      </c>
      <c r="D15" t="s">
        <v>608</v>
      </c>
    </row>
    <row r="16" spans="1:4" x14ac:dyDescent="0.2">
      <c r="A16" s="162" t="s">
        <v>609</v>
      </c>
      <c r="B16">
        <v>80087</v>
      </c>
      <c r="C16" t="s">
        <v>586</v>
      </c>
      <c r="D16" t="s">
        <v>610</v>
      </c>
    </row>
    <row r="17" spans="1:4" x14ac:dyDescent="0.2">
      <c r="A17" s="162" t="s">
        <v>611</v>
      </c>
      <c r="B17">
        <v>80092</v>
      </c>
      <c r="C17" t="s">
        <v>586</v>
      </c>
      <c r="D17" t="s">
        <v>612</v>
      </c>
    </row>
    <row r="18" spans="1:4" x14ac:dyDescent="0.2">
      <c r="A18" s="162" t="s">
        <v>613</v>
      </c>
      <c r="B18">
        <v>80431</v>
      </c>
      <c r="C18" t="s">
        <v>586</v>
      </c>
      <c r="D18" t="s">
        <v>614</v>
      </c>
    </row>
    <row r="19" spans="1:4" x14ac:dyDescent="0.2">
      <c r="A19" s="162" t="s">
        <v>580</v>
      </c>
      <c r="B19">
        <v>10576</v>
      </c>
      <c r="C19" t="s">
        <v>586</v>
      </c>
      <c r="D19" t="s">
        <v>542</v>
      </c>
    </row>
    <row r="20" spans="1:4" x14ac:dyDescent="0.2">
      <c r="A20" s="162" t="s">
        <v>581</v>
      </c>
      <c r="B20">
        <v>40360</v>
      </c>
      <c r="C20" t="s">
        <v>586</v>
      </c>
      <c r="D20" t="s">
        <v>576</v>
      </c>
    </row>
    <row r="21" spans="1:4" x14ac:dyDescent="0.2">
      <c r="A21" s="162" t="s">
        <v>587</v>
      </c>
      <c r="B21">
        <v>10491</v>
      </c>
      <c r="C21" t="s">
        <v>586</v>
      </c>
      <c r="D21" t="s">
        <v>588</v>
      </c>
    </row>
    <row r="22" spans="1:4" x14ac:dyDescent="0.2">
      <c r="A22" s="162" t="s">
        <v>589</v>
      </c>
      <c r="B22">
        <v>40300</v>
      </c>
      <c r="C22" t="s">
        <v>586</v>
      </c>
      <c r="D22" t="s">
        <v>577</v>
      </c>
    </row>
    <row r="23" spans="1:4" x14ac:dyDescent="0.2">
      <c r="A23" s="162" t="s">
        <v>590</v>
      </c>
      <c r="B23">
        <v>40305</v>
      </c>
      <c r="C23" t="s">
        <v>586</v>
      </c>
      <c r="D23" t="s">
        <v>578</v>
      </c>
    </row>
    <row r="24" spans="1:4" x14ac:dyDescent="0.2">
      <c r="A24" s="162" t="s">
        <v>591</v>
      </c>
      <c r="B24">
        <v>40308</v>
      </c>
      <c r="C24" t="s">
        <v>586</v>
      </c>
      <c r="D24" t="s">
        <v>579</v>
      </c>
    </row>
    <row r="25" spans="1:4" x14ac:dyDescent="0.2">
      <c r="A25" s="162" t="s">
        <v>248</v>
      </c>
      <c r="B25">
        <v>116</v>
      </c>
      <c r="C25" t="s">
        <v>585</v>
      </c>
      <c r="D25" t="s">
        <v>615</v>
      </c>
    </row>
    <row r="26" spans="1:4" x14ac:dyDescent="0.2">
      <c r="A26" s="162" t="s">
        <v>249</v>
      </c>
      <c r="B26">
        <v>114</v>
      </c>
      <c r="C26" t="s">
        <v>585</v>
      </c>
      <c r="D26" t="s">
        <v>616</v>
      </c>
    </row>
    <row r="27" spans="1:4" x14ac:dyDescent="0.2">
      <c r="A27" s="162" t="s">
        <v>617</v>
      </c>
      <c r="B27">
        <v>801066</v>
      </c>
      <c r="C27" t="s">
        <v>592</v>
      </c>
      <c r="D27" t="s">
        <v>618</v>
      </c>
    </row>
    <row r="28" spans="1:4" x14ac:dyDescent="0.2">
      <c r="A28" s="162" t="s">
        <v>619</v>
      </c>
      <c r="B28">
        <v>302500</v>
      </c>
      <c r="C28" t="s">
        <v>592</v>
      </c>
      <c r="D28" t="s">
        <v>620</v>
      </c>
    </row>
    <row r="29" spans="1:4" x14ac:dyDescent="0.2">
      <c r="A29" s="162" t="s">
        <v>622</v>
      </c>
      <c r="B29">
        <v>4001</v>
      </c>
      <c r="C29" t="s">
        <v>584</v>
      </c>
      <c r="D29" t="s">
        <v>218</v>
      </c>
    </row>
    <row r="30" spans="1:4" x14ac:dyDescent="0.2">
      <c r="A30" s="162"/>
      <c r="B30">
        <v>9999</v>
      </c>
      <c r="C30" t="s">
        <v>584</v>
      </c>
      <c r="D30" t="s">
        <v>623</v>
      </c>
    </row>
  </sheetData>
  <phoneticPr fontId="37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4" sqref="A4"/>
    </sheetView>
  </sheetViews>
  <sheetFormatPr defaultRowHeight="12.75" x14ac:dyDescent="0.2"/>
  <cols>
    <col min="1" max="1" width="11.28515625" bestFit="1" customWidth="1"/>
  </cols>
  <sheetData>
    <row r="1" spans="1:1" x14ac:dyDescent="0.2">
      <c r="A1" s="162" t="s">
        <v>424</v>
      </c>
    </row>
    <row r="2" spans="1:1" x14ac:dyDescent="0.2">
      <c r="A2" s="162" t="s">
        <v>189</v>
      </c>
    </row>
    <row r="3" spans="1:1" x14ac:dyDescent="0.2">
      <c r="A3" t="s">
        <v>191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"/>
  <sheetViews>
    <sheetView workbookViewId="0">
      <selection activeCell="A4" sqref="A4"/>
    </sheetView>
  </sheetViews>
  <sheetFormatPr defaultRowHeight="12.75" x14ac:dyDescent="0.2"/>
  <cols>
    <col min="1" max="1" width="8" bestFit="1" customWidth="1"/>
    <col min="2" max="2" width="11.5703125" bestFit="1" customWidth="1"/>
    <col min="3" max="3" width="11.28515625" bestFit="1" customWidth="1"/>
  </cols>
  <sheetData>
    <row r="1" spans="1:3" x14ac:dyDescent="0.2">
      <c r="A1" s="162" t="s">
        <v>189</v>
      </c>
      <c r="B1" s="162" t="s">
        <v>191</v>
      </c>
      <c r="C1" s="162"/>
    </row>
    <row r="2" spans="1:3" x14ac:dyDescent="0.2">
      <c r="A2" s="162" t="s">
        <v>133</v>
      </c>
      <c r="B2" s="162" t="s">
        <v>133</v>
      </c>
      <c r="C2" s="162"/>
    </row>
    <row r="3" spans="1:3" x14ac:dyDescent="0.2">
      <c r="A3" s="162" t="s">
        <v>95</v>
      </c>
      <c r="B3" s="162" t="s">
        <v>79</v>
      </c>
      <c r="C3" s="162"/>
    </row>
    <row r="4" spans="1:3" x14ac:dyDescent="0.2">
      <c r="A4" s="162" t="s">
        <v>79</v>
      </c>
      <c r="B4" s="162" t="s">
        <v>154</v>
      </c>
    </row>
    <row r="5" spans="1:3" x14ac:dyDescent="0.2">
      <c r="A5" s="162" t="s">
        <v>72</v>
      </c>
      <c r="B5" s="162" t="s">
        <v>132</v>
      </c>
    </row>
    <row r="6" spans="1:3" x14ac:dyDescent="0.2">
      <c r="A6" s="162" t="s">
        <v>58</v>
      </c>
      <c r="B6" s="162" t="s">
        <v>130</v>
      </c>
    </row>
    <row r="7" spans="1:3" x14ac:dyDescent="0.2">
      <c r="A7" s="162" t="s">
        <v>34</v>
      </c>
      <c r="B7" s="162" t="s">
        <v>95</v>
      </c>
    </row>
    <row r="8" spans="1:3" x14ac:dyDescent="0.2">
      <c r="A8" s="162" t="s">
        <v>0</v>
      </c>
      <c r="B8" s="162" t="s">
        <v>92</v>
      </c>
    </row>
    <row r="9" spans="1:3" x14ac:dyDescent="0.2">
      <c r="A9" s="162"/>
      <c r="B9" s="162" t="s">
        <v>72</v>
      </c>
    </row>
    <row r="10" spans="1:3" x14ac:dyDescent="0.2">
      <c r="A10" s="162"/>
      <c r="B10" s="162" t="s">
        <v>58</v>
      </c>
    </row>
    <row r="11" spans="1:3" x14ac:dyDescent="0.2">
      <c r="A11" s="162"/>
      <c r="B11" s="162" t="s">
        <v>34</v>
      </c>
    </row>
    <row r="12" spans="1:3" x14ac:dyDescent="0.2">
      <c r="A12" s="162"/>
      <c r="B12" s="162" t="s">
        <v>0</v>
      </c>
    </row>
    <row r="13" spans="1:3" x14ac:dyDescent="0.2">
      <c r="A13" s="162"/>
      <c r="B13" s="162" t="s">
        <v>543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20"/>
  <sheetViews>
    <sheetView topLeftCell="E1" workbookViewId="0">
      <selection activeCell="A4" sqref="A4"/>
    </sheetView>
  </sheetViews>
  <sheetFormatPr defaultRowHeight="12.75" x14ac:dyDescent="0.2"/>
  <cols>
    <col min="1" max="1" width="17.28515625" bestFit="1" customWidth="1"/>
    <col min="2" max="2" width="27.28515625" bestFit="1" customWidth="1"/>
    <col min="3" max="3" width="17.7109375" bestFit="1" customWidth="1"/>
    <col min="4" max="4" width="25" bestFit="1" customWidth="1"/>
    <col min="5" max="5" width="16.28515625" bestFit="1" customWidth="1"/>
    <col min="6" max="6" width="25.140625" bestFit="1" customWidth="1"/>
    <col min="7" max="7" width="19.28515625" bestFit="1" customWidth="1"/>
    <col min="8" max="8" width="28.85546875" bestFit="1" customWidth="1"/>
    <col min="9" max="9" width="26.140625" bestFit="1" customWidth="1"/>
    <col min="10" max="10" width="25.5703125" bestFit="1" customWidth="1"/>
    <col min="11" max="11" width="16.5703125" bestFit="1" customWidth="1"/>
    <col min="12" max="12" width="21" bestFit="1" customWidth="1"/>
    <col min="13" max="13" width="28.28515625" bestFit="1" customWidth="1"/>
    <col min="14" max="14" width="25.5703125" bestFit="1" customWidth="1"/>
    <col min="15" max="15" width="25" bestFit="1" customWidth="1"/>
    <col min="16" max="16" width="23.5703125" bestFit="1" customWidth="1"/>
    <col min="17" max="17" width="28.42578125" bestFit="1" customWidth="1"/>
    <col min="18" max="18" width="28.28515625" bestFit="1" customWidth="1"/>
    <col min="19" max="19" width="18.5703125" bestFit="1" customWidth="1"/>
    <col min="20" max="31" width="11.28515625" bestFit="1" customWidth="1"/>
    <col min="32" max="46" width="12.28515625" bestFit="1" customWidth="1"/>
  </cols>
  <sheetData>
    <row r="1" spans="1:46" x14ac:dyDescent="0.2">
      <c r="A1" s="162" t="s">
        <v>425</v>
      </c>
      <c r="B1" s="162" t="s">
        <v>426</v>
      </c>
      <c r="C1" s="162" t="s">
        <v>427</v>
      </c>
      <c r="D1" s="162" t="s">
        <v>428</v>
      </c>
      <c r="E1" s="162" t="s">
        <v>429</v>
      </c>
      <c r="F1" s="162" t="s">
        <v>430</v>
      </c>
      <c r="G1" s="162" t="s">
        <v>431</v>
      </c>
      <c r="H1" s="162" t="s">
        <v>432</v>
      </c>
      <c r="I1" s="162" t="s">
        <v>438</v>
      </c>
      <c r="J1" s="162" t="s">
        <v>433</v>
      </c>
      <c r="K1" s="162" t="s">
        <v>434</v>
      </c>
      <c r="L1" s="162" t="s">
        <v>435</v>
      </c>
      <c r="M1" s="162" t="s">
        <v>436</v>
      </c>
      <c r="N1" s="162" t="s">
        <v>437</v>
      </c>
      <c r="O1" s="162" t="s">
        <v>439</v>
      </c>
      <c r="P1" s="162" t="s">
        <v>440</v>
      </c>
      <c r="Q1" s="162" t="s">
        <v>441</v>
      </c>
      <c r="R1" s="162" t="s">
        <v>442</v>
      </c>
      <c r="S1" s="162" t="s">
        <v>569</v>
      </c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</row>
    <row r="2" spans="1:46" x14ac:dyDescent="0.2">
      <c r="A2" s="162" t="s">
        <v>195</v>
      </c>
      <c r="B2" s="162" t="s">
        <v>116</v>
      </c>
      <c r="C2" s="162" t="s">
        <v>207</v>
      </c>
      <c r="D2" s="162" t="s">
        <v>208</v>
      </c>
      <c r="E2" s="162" t="s">
        <v>69</v>
      </c>
      <c r="F2" s="162" t="s">
        <v>47</v>
      </c>
      <c r="G2" s="162" t="s">
        <v>22</v>
      </c>
      <c r="H2" s="162" t="s">
        <v>168</v>
      </c>
      <c r="I2" s="162" t="s">
        <v>147</v>
      </c>
      <c r="J2" s="162" t="s">
        <v>129</v>
      </c>
      <c r="K2" s="162" t="s">
        <v>56</v>
      </c>
      <c r="L2" s="162" t="s">
        <v>130</v>
      </c>
      <c r="M2" s="162" t="s">
        <v>125</v>
      </c>
      <c r="N2" s="162" t="s">
        <v>94</v>
      </c>
      <c r="O2" s="162" t="s">
        <v>78</v>
      </c>
      <c r="P2" s="162" t="s">
        <v>71</v>
      </c>
      <c r="Q2" s="162" t="s">
        <v>57</v>
      </c>
      <c r="R2" s="162" t="s">
        <v>33</v>
      </c>
      <c r="S2" s="162" t="s">
        <v>41</v>
      </c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</row>
    <row r="3" spans="1:46" x14ac:dyDescent="0.2">
      <c r="A3" s="162"/>
      <c r="B3" s="162" t="s">
        <v>109</v>
      </c>
      <c r="C3" s="162"/>
      <c r="D3" s="162" t="s">
        <v>76</v>
      </c>
      <c r="E3" s="162"/>
      <c r="F3" s="162" t="s">
        <v>45</v>
      </c>
      <c r="G3" s="162" t="s">
        <v>2</v>
      </c>
      <c r="H3" s="162" t="s">
        <v>163</v>
      </c>
      <c r="I3" s="162" t="s">
        <v>91</v>
      </c>
      <c r="J3" s="162" t="s">
        <v>197</v>
      </c>
      <c r="K3" s="162"/>
      <c r="L3" s="162"/>
      <c r="M3" s="162" t="s">
        <v>123</v>
      </c>
      <c r="N3" s="162"/>
      <c r="O3" s="162" t="s">
        <v>77</v>
      </c>
      <c r="P3" s="162" t="s">
        <v>70</v>
      </c>
      <c r="Q3" s="162" t="s">
        <v>56</v>
      </c>
      <c r="R3" s="162" t="s">
        <v>31</v>
      </c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2"/>
      <c r="AT3" s="162"/>
    </row>
    <row r="4" spans="1:46" x14ac:dyDescent="0.2">
      <c r="A4" s="162"/>
      <c r="B4" s="162" t="s">
        <v>113</v>
      </c>
      <c r="C4" s="162"/>
      <c r="D4" s="162" t="s">
        <v>78</v>
      </c>
      <c r="E4" s="162"/>
      <c r="F4" s="162" t="s">
        <v>44</v>
      </c>
      <c r="G4" s="162" t="s">
        <v>19</v>
      </c>
      <c r="H4" s="162" t="s">
        <v>157</v>
      </c>
      <c r="I4" s="162" t="s">
        <v>90</v>
      </c>
      <c r="J4" s="162" t="s">
        <v>128</v>
      </c>
      <c r="K4" s="162"/>
      <c r="L4" s="162"/>
      <c r="M4" s="162" t="s">
        <v>121</v>
      </c>
      <c r="N4" s="162"/>
      <c r="O4" s="162" t="s">
        <v>76</v>
      </c>
      <c r="P4" s="162" t="s">
        <v>69</v>
      </c>
      <c r="Q4" s="162" t="s">
        <v>54</v>
      </c>
      <c r="R4" s="162" t="s">
        <v>29</v>
      </c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</row>
    <row r="5" spans="1:46" x14ac:dyDescent="0.2">
      <c r="A5" s="162"/>
      <c r="B5" s="162" t="s">
        <v>99</v>
      </c>
      <c r="C5" s="162"/>
      <c r="D5" s="162"/>
      <c r="E5" s="162"/>
      <c r="F5" s="162" t="s">
        <v>51</v>
      </c>
      <c r="G5" s="162"/>
      <c r="H5" s="162" t="s">
        <v>150</v>
      </c>
      <c r="I5" s="162" t="s">
        <v>88</v>
      </c>
      <c r="J5" s="162" t="s">
        <v>198</v>
      </c>
      <c r="K5" s="162"/>
      <c r="L5" s="162"/>
      <c r="M5" s="162" t="s">
        <v>116</v>
      </c>
      <c r="N5" s="162"/>
      <c r="O5" s="162"/>
      <c r="P5" s="162" t="s">
        <v>67</v>
      </c>
      <c r="Q5" s="162" t="s">
        <v>52</v>
      </c>
      <c r="R5" s="162" t="s">
        <v>28</v>
      </c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</row>
    <row r="6" spans="1:46" x14ac:dyDescent="0.2">
      <c r="A6" s="162"/>
      <c r="B6" s="162"/>
      <c r="C6" s="162"/>
      <c r="D6" s="162"/>
      <c r="E6" s="162"/>
      <c r="F6" s="162"/>
      <c r="G6" s="162"/>
      <c r="H6" s="162" t="s">
        <v>146</v>
      </c>
      <c r="I6" s="162" t="s">
        <v>87</v>
      </c>
      <c r="J6" s="162"/>
      <c r="K6" s="162"/>
      <c r="L6" s="162"/>
      <c r="M6" s="162" t="s">
        <v>113</v>
      </c>
      <c r="N6" s="162"/>
      <c r="O6" s="162"/>
      <c r="P6" s="162" t="s">
        <v>65</v>
      </c>
      <c r="Q6" s="162" t="s">
        <v>51</v>
      </c>
      <c r="R6" s="162" t="s">
        <v>27</v>
      </c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</row>
    <row r="7" spans="1:46" x14ac:dyDescent="0.2">
      <c r="A7" s="162"/>
      <c r="B7" s="162"/>
      <c r="C7" s="162"/>
      <c r="D7" s="162"/>
      <c r="E7" s="162"/>
      <c r="F7" s="162"/>
      <c r="G7" s="162"/>
      <c r="H7" s="162" t="s">
        <v>194</v>
      </c>
      <c r="I7" s="162" t="s">
        <v>85</v>
      </c>
      <c r="J7" s="162"/>
      <c r="K7" s="162"/>
      <c r="L7" s="162"/>
      <c r="M7" s="162" t="s">
        <v>206</v>
      </c>
      <c r="N7" s="162"/>
      <c r="O7" s="162"/>
      <c r="P7" s="162" t="s">
        <v>63</v>
      </c>
      <c r="Q7" s="162" t="s">
        <v>49</v>
      </c>
      <c r="R7" s="162" t="s">
        <v>25</v>
      </c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</row>
    <row r="8" spans="1:46" x14ac:dyDescent="0.2">
      <c r="A8" s="162"/>
      <c r="B8" s="162"/>
      <c r="C8" s="162"/>
      <c r="D8" s="162"/>
      <c r="E8" s="162"/>
      <c r="F8" s="162"/>
      <c r="G8" s="162"/>
      <c r="H8" s="162" t="s">
        <v>141</v>
      </c>
      <c r="I8" s="162" t="s">
        <v>84</v>
      </c>
      <c r="J8" s="162"/>
      <c r="K8" s="162"/>
      <c r="L8" s="162"/>
      <c r="M8" s="162" t="s">
        <v>108</v>
      </c>
      <c r="N8" s="162"/>
      <c r="O8" s="162"/>
      <c r="P8" s="162" t="s">
        <v>62</v>
      </c>
      <c r="Q8" s="162" t="s">
        <v>47</v>
      </c>
      <c r="R8" s="162" t="s">
        <v>24</v>
      </c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  <c r="AS8" s="162"/>
      <c r="AT8" s="162"/>
    </row>
    <row r="9" spans="1:46" x14ac:dyDescent="0.2">
      <c r="A9" s="162"/>
      <c r="B9" s="162"/>
      <c r="C9" s="162"/>
      <c r="D9" s="162"/>
      <c r="E9" s="162"/>
      <c r="F9" s="162"/>
      <c r="G9" s="162"/>
      <c r="H9" s="162" t="s">
        <v>139</v>
      </c>
      <c r="I9" s="162" t="s">
        <v>82</v>
      </c>
      <c r="J9" s="162"/>
      <c r="K9" s="162"/>
      <c r="L9" s="162"/>
      <c r="M9" s="162" t="s">
        <v>106</v>
      </c>
      <c r="N9" s="162"/>
      <c r="O9" s="162"/>
      <c r="P9" s="162" t="s">
        <v>60</v>
      </c>
      <c r="Q9" s="162" t="s">
        <v>46</v>
      </c>
      <c r="R9" s="162" t="s">
        <v>22</v>
      </c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</row>
    <row r="10" spans="1:46" x14ac:dyDescent="0.2">
      <c r="A10" s="162"/>
      <c r="B10" s="162"/>
      <c r="C10" s="162"/>
      <c r="D10" s="162"/>
      <c r="E10" s="162"/>
      <c r="F10" s="162"/>
      <c r="G10" s="162"/>
      <c r="H10" s="162" t="s">
        <v>137</v>
      </c>
      <c r="I10" s="162" t="s">
        <v>80</v>
      </c>
      <c r="J10" s="162"/>
      <c r="K10" s="162"/>
      <c r="L10" s="162"/>
      <c r="M10" s="162" t="s">
        <v>104</v>
      </c>
      <c r="N10" s="162"/>
      <c r="O10" s="162"/>
      <c r="P10" s="162" t="s">
        <v>181</v>
      </c>
      <c r="Q10" s="162" t="s">
        <v>45</v>
      </c>
      <c r="R10" s="162" t="s">
        <v>200</v>
      </c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</row>
    <row r="11" spans="1:46" x14ac:dyDescent="0.2">
      <c r="A11" s="162"/>
      <c r="B11" s="162"/>
      <c r="C11" s="162"/>
      <c r="D11" s="162"/>
      <c r="E11" s="162"/>
      <c r="F11" s="162"/>
      <c r="G11" s="162"/>
      <c r="H11" s="162" t="s">
        <v>135</v>
      </c>
      <c r="I11" s="162"/>
      <c r="J11" s="162"/>
      <c r="K11" s="162"/>
      <c r="L11" s="162"/>
      <c r="M11" s="162" t="s">
        <v>102</v>
      </c>
      <c r="N11" s="162"/>
      <c r="O11" s="162"/>
      <c r="P11" s="162"/>
      <c r="Q11" s="162" t="s">
        <v>44</v>
      </c>
      <c r="R11" s="162" t="s">
        <v>19</v>
      </c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</row>
    <row r="12" spans="1:46" x14ac:dyDescent="0.2">
      <c r="A12" s="162"/>
      <c r="B12" s="162"/>
      <c r="C12" s="162"/>
      <c r="D12" s="162"/>
      <c r="E12" s="162"/>
      <c r="F12" s="162"/>
      <c r="G12" s="162"/>
      <c r="H12" s="162" t="s">
        <v>281</v>
      </c>
      <c r="I12" s="162"/>
      <c r="J12" s="162"/>
      <c r="K12" s="162"/>
      <c r="L12" s="162"/>
      <c r="M12" s="162" t="s">
        <v>100</v>
      </c>
      <c r="N12" s="162"/>
      <c r="O12" s="162"/>
      <c r="P12" s="162"/>
      <c r="Q12" s="162" t="s">
        <v>43</v>
      </c>
      <c r="R12" s="162" t="s">
        <v>17</v>
      </c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</row>
    <row r="13" spans="1:46" x14ac:dyDescent="0.2">
      <c r="A13" s="162"/>
      <c r="B13" s="162"/>
      <c r="C13" s="162"/>
      <c r="D13" s="162"/>
      <c r="E13" s="162"/>
      <c r="F13" s="162"/>
      <c r="G13" s="162"/>
      <c r="H13" s="162" t="s">
        <v>283</v>
      </c>
      <c r="I13" s="162"/>
      <c r="J13" s="162"/>
      <c r="K13" s="162"/>
      <c r="L13" s="162"/>
      <c r="M13" s="162" t="s">
        <v>99</v>
      </c>
      <c r="N13" s="162"/>
      <c r="O13" s="162"/>
      <c r="P13" s="162"/>
      <c r="Q13" s="162" t="s">
        <v>41</v>
      </c>
      <c r="R13" s="162" t="s">
        <v>15</v>
      </c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</row>
    <row r="14" spans="1:46" x14ac:dyDescent="0.2">
      <c r="A14" s="162"/>
      <c r="B14" s="162"/>
      <c r="C14" s="162"/>
      <c r="D14" s="162"/>
      <c r="E14" s="162"/>
      <c r="F14" s="162"/>
      <c r="G14" s="162"/>
      <c r="H14" s="162" t="s">
        <v>282</v>
      </c>
      <c r="I14" s="162"/>
      <c r="J14" s="162"/>
      <c r="K14" s="162"/>
      <c r="L14" s="162"/>
      <c r="M14" s="162" t="s">
        <v>97</v>
      </c>
      <c r="N14" s="162"/>
      <c r="O14" s="162"/>
      <c r="P14" s="162"/>
      <c r="Q14" s="162" t="s">
        <v>40</v>
      </c>
      <c r="R14" s="162" t="s">
        <v>13</v>
      </c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</row>
    <row r="15" spans="1:46" x14ac:dyDescent="0.2">
      <c r="A15" s="162"/>
      <c r="B15" s="162"/>
      <c r="C15" s="162"/>
      <c r="D15" s="162"/>
      <c r="E15" s="162"/>
      <c r="F15" s="162"/>
      <c r="G15" s="162"/>
      <c r="H15" s="162" t="s">
        <v>74</v>
      </c>
      <c r="I15" s="162"/>
      <c r="J15" s="162"/>
      <c r="K15" s="162"/>
      <c r="L15" s="162"/>
      <c r="M15" s="162"/>
      <c r="N15" s="162"/>
      <c r="O15" s="162"/>
      <c r="P15" s="162"/>
      <c r="Q15" s="162" t="s">
        <v>182</v>
      </c>
      <c r="R15" s="162" t="s">
        <v>11</v>
      </c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</row>
    <row r="16" spans="1:46" x14ac:dyDescent="0.2">
      <c r="A16" s="162"/>
      <c r="B16" s="162"/>
      <c r="C16" s="162"/>
      <c r="D16" s="162"/>
      <c r="E16" s="162"/>
      <c r="F16" s="162"/>
      <c r="G16" s="162"/>
      <c r="H16" s="162" t="s">
        <v>195</v>
      </c>
      <c r="I16" s="162"/>
      <c r="J16" s="162"/>
      <c r="K16" s="162"/>
      <c r="L16" s="162"/>
      <c r="M16" s="162"/>
      <c r="N16" s="162"/>
      <c r="O16" s="162"/>
      <c r="P16" s="162"/>
      <c r="Q16" s="162" t="s">
        <v>38</v>
      </c>
      <c r="R16" s="162" t="s">
        <v>9</v>
      </c>
      <c r="S16" s="162"/>
      <c r="T16" s="162"/>
      <c r="U16" s="162"/>
      <c r="V16" s="162"/>
    </row>
    <row r="17" spans="1:22" x14ac:dyDescent="0.2">
      <c r="A17" s="162"/>
      <c r="B17" s="162"/>
      <c r="C17" s="162"/>
      <c r="D17" s="162"/>
      <c r="E17" s="162"/>
      <c r="F17" s="162"/>
      <c r="G17" s="162"/>
      <c r="H17" s="162" t="s">
        <v>538</v>
      </c>
      <c r="I17" s="162"/>
      <c r="J17" s="162"/>
      <c r="K17" s="162"/>
      <c r="L17" s="162"/>
      <c r="M17" s="162"/>
      <c r="N17" s="162"/>
      <c r="O17" s="162"/>
      <c r="P17" s="162"/>
      <c r="Q17" s="162" t="s">
        <v>183</v>
      </c>
      <c r="R17" s="162" t="s">
        <v>7</v>
      </c>
      <c r="S17" s="162"/>
      <c r="T17" s="162"/>
      <c r="U17" s="162"/>
      <c r="V17" s="162"/>
    </row>
    <row r="18" spans="1:22" x14ac:dyDescent="0.2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 t="s">
        <v>36</v>
      </c>
      <c r="R18" s="162" t="s">
        <v>6</v>
      </c>
      <c r="S18" s="162"/>
      <c r="T18" s="162"/>
      <c r="U18" s="162"/>
      <c r="V18" s="162"/>
    </row>
    <row r="19" spans="1:22" x14ac:dyDescent="0.2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 t="s">
        <v>4</v>
      </c>
      <c r="S19" s="162"/>
      <c r="T19" s="162"/>
      <c r="U19" s="162"/>
      <c r="V19" s="162"/>
    </row>
    <row r="20" spans="1:22" x14ac:dyDescent="0.2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 t="s">
        <v>2</v>
      </c>
      <c r="S20" s="162"/>
      <c r="T20" s="162"/>
      <c r="U20" s="162"/>
      <c r="V20" s="162"/>
    </row>
  </sheetData>
  <phoneticPr fontId="37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41A802-E77D-495E-8798-9C528235FC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Budget Modification Form</vt:lpstr>
      <vt:lpstr>Date Range for Forms</vt:lpstr>
      <vt:lpstr>Budget form_SAMPLE PAGE</vt:lpstr>
      <vt:lpstr>Chartfields</vt:lpstr>
      <vt:lpstr>OptionalCodes</vt:lpstr>
      <vt:lpstr>Level1</vt:lpstr>
      <vt:lpstr>Level2</vt:lpstr>
      <vt:lpstr>Level3</vt:lpstr>
      <vt:lpstr>AccountType</vt:lpstr>
      <vt:lpstr>Action</vt:lpstr>
      <vt:lpstr>Allocation</vt:lpstr>
      <vt:lpstr>DateRange</vt:lpstr>
      <vt:lpstr>'Budget form_SAMPLE PAGE'!Ledger</vt:lpstr>
      <vt:lpstr>list_level1</vt:lpstr>
      <vt:lpstr>OptDescr</vt:lpstr>
      <vt:lpstr>'Budget form_SAMPLE PAGE'!Print_Area</vt:lpstr>
      <vt:lpstr>'Budget Modification Form'!Print_Area</vt:lpstr>
    </vt:vector>
  </TitlesOfParts>
  <Company>Baruch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2019-06-12T14:54:25Z</dcterms:created>
  <dcterms:modified xsi:type="dcterms:W3CDTF">2022-10-26T14:43:59Z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1855b2-0a05-4494-a903-f3f23f3f98e0_Enabled">
    <vt:lpwstr>true</vt:lpwstr>
  </property>
  <property fmtid="{D5CDD505-2E9C-101B-9397-08002B2CF9AE}" pid="3" name="MSIP_Label_fa1855b2-0a05-4494-a903-f3f23f3f98e0_SetDate">
    <vt:lpwstr>2022-08-17T13:35:32Z</vt:lpwstr>
  </property>
  <property fmtid="{D5CDD505-2E9C-101B-9397-08002B2CF9AE}" pid="4" name="MSIP_Label_fa1855b2-0a05-4494-a903-f3f23f3f98e0_Method">
    <vt:lpwstr>Standard</vt:lpwstr>
  </property>
  <property fmtid="{D5CDD505-2E9C-101B-9397-08002B2CF9AE}" pid="5" name="MSIP_Label_fa1855b2-0a05-4494-a903-f3f23f3f98e0_Name">
    <vt:lpwstr>defa4170-0d19-0005-0004-bc88714345d2</vt:lpwstr>
  </property>
  <property fmtid="{D5CDD505-2E9C-101B-9397-08002B2CF9AE}" pid="6" name="MSIP_Label_fa1855b2-0a05-4494-a903-f3f23f3f98e0_SiteId">
    <vt:lpwstr>6f60f0b3-5f06-4e09-9715-989dba8cc7d8</vt:lpwstr>
  </property>
  <property fmtid="{D5CDD505-2E9C-101B-9397-08002B2CF9AE}" pid="7" name="MSIP_Label_fa1855b2-0a05-4494-a903-f3f23f3f98e0_ActionId">
    <vt:lpwstr>27a5a31c-8925-4efa-8e04-4c3989b1d367</vt:lpwstr>
  </property>
  <property fmtid="{D5CDD505-2E9C-101B-9397-08002B2CF9AE}" pid="8" name="MSIP_Label_fa1855b2-0a05-4494-a903-f3f23f3f98e0_ContentBits">
    <vt:lpwstr>0</vt:lpwstr>
  </property>
</Properties>
</file>